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<sst xmlns="http://schemas.openxmlformats.org/spreadsheetml/2006/main" count="69" uniqueCount="34">
  <si>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Mehrleistungsvergütung:</t>
  </si>
  <si>
    <t>Aufwandsentschädigung:</t>
  </si>
  <si>
    <t>Dienstgeberbeitrag für Beamte:</t>
  </si>
  <si>
    <t>* Krankenversicherung</t>
  </si>
  <si>
    <t>Pauschalsatz für Pensionsvorsorge für Beamte</t>
  </si>
  <si>
    <t>Der Arbeitstag ist mit 8 Stunden zu bemessen; somit ergibt sich folgende Rechnung:</t>
  </si>
  <si>
    <t>Berechnungsergebnis:</t>
  </si>
  <si>
    <t xml:space="preserve"> Gehaltslimit/Jahr</t>
  </si>
  <si>
    <t>Personalkostenlimit/Stunde</t>
  </si>
  <si>
    <t xml:space="preserve">Abzüglich von Samstag, Sonn- und Feiertagen, Schulung, Krankheit, Unfall, Urlaub, Sonderurlaub </t>
  </si>
  <si>
    <t>u.a. werden 200 effektive Arbeitstage pro Jahr (gerundet) zugrunde gelegt.</t>
  </si>
  <si>
    <t>+</t>
  </si>
  <si>
    <t>=</t>
  </si>
  <si>
    <t>x 12</t>
  </si>
  <si>
    <t>: 200 =</t>
  </si>
  <si>
    <t>(33 % von Gehalt, Zulagen und Nebengebühren):</t>
  </si>
  <si>
    <t xml:space="preserve">  + Zuschlag des Dienstgebers</t>
  </si>
  <si>
    <t>* Wohnbauförderung</t>
  </si>
  <si>
    <t>* Unfallversicherung</t>
  </si>
  <si>
    <t>* Familienlastenausgleichsfonds</t>
  </si>
  <si>
    <t>Gehalt + Verwaltungsdienstzulage:</t>
  </si>
  <si>
    <t>x 2</t>
  </si>
  <si>
    <t>Sonderzahlung, 13. u. 14. Monatsbezug:</t>
  </si>
  <si>
    <t>€</t>
  </si>
  <si>
    <t>x 14</t>
  </si>
  <si>
    <t>:</t>
  </si>
  <si>
    <t>gem. Sonderrichtlinie, Zl. 29.580/01-II9/02 (Dienstleistungsrichtlinie):</t>
  </si>
  <si>
    <t>Bundesministerium für Land- und Forstwirtschaft,</t>
  </si>
  <si>
    <t>Umwelt und Wasserwirtschaft</t>
  </si>
  <si>
    <t>Kosten pro Stunde auf Grundlage der jährlichen Netto-Arbeitszeit:</t>
  </si>
  <si>
    <r>
      <t xml:space="preserve">der Dienstleistungsrichtlinie BMLFUW beträgt </t>
    </r>
    <r>
      <rPr>
        <i/>
        <u val="single"/>
        <sz val="10"/>
        <rFont val="Helvetica"/>
        <family val="2"/>
      </rPr>
      <t>für das Jahr 2005</t>
    </r>
    <r>
      <rPr>
        <i/>
        <sz val="10"/>
        <rFont val="Helvetica"/>
        <family val="2"/>
      </rPr>
      <t xml:space="preserve"> gerundet:</t>
    </r>
  </si>
  <si>
    <t>Die Höchstbemessungsgrundlage für den Personalaufwand gemäß Punkt 1.6.2</t>
  </si>
  <si>
    <t>Berechnung der Gehaltskosten, Dienstklasse VII/2 für das Jahr 2005</t>
  </si>
  <si>
    <t>Zl.  BMLFUW-LE.1.1.12/0006-II/9/2005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</si>
</sst>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&quot;öS&quot;\ #,##0.0;\-&quot;öS&quot;\ #,##0.0"/>
    <numFmt numFmtId="182" formatCode="_-&quot;öS&quot;\ * #,##0.0_-;\-&quot;öS&quot;\ * #,##0.0_-;_-&quot;öS&quot;\ * &quot;-&quot;_-;_-@_-"/>
    <numFmt numFmtId="183" formatCode="_-&quot;öS&quot;\ * #,##0.00_-;\-&quot;öS&quot;\ * #,##0.00_-;_-&quot;öS&quot;\ * &quot;-&quot;_-;_-@_-"/>
    <numFmt numFmtId="184" formatCode="_-* #,##0.0_-;\-* #,##0.0_-;_-* &quot;-&quot;_-;_-@_-"/>
    <numFmt numFmtId="185" formatCode="_-* #,##0.00_-;\-* #,##0.00_-;_-* &quot;-&quot;_-;_-@_-"/>
  </numFmts>
  <fonts count="11">
    <font>
      <sz val="10"/>
      <name val="Arial"/>
      <family val="0"/>
    </font>
    <font>
      <i/>
      <sz val="10"/>
      <name val="Helvetica"/>
      <family val="2"/>
    </font>
    <font>
      <b/>
      <i/>
      <u val="single"/>
      <sz val="11"/>
      <name val="Helvetica"/>
      <family val="2"/>
    </font>
    <font>
      <b/>
      <u val="single"/>
      <sz val="11"/>
      <name val="Arial"/>
      <family val="0"/>
    </font>
    <font>
      <i/>
      <u val="single"/>
      <sz val="10"/>
      <name val="Helvetica"/>
      <family val="2"/>
    </font>
    <font>
      <b/>
      <i/>
      <u val="single"/>
      <sz val="10"/>
      <name val="Helvetica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Accounting"/>
      <sz val="10"/>
      <name val="Helvetica"/>
      <family val="2"/>
    </font>
    <font>
      <i/>
      <sz val="10"/>
      <name val="Arial"/>
      <family val="2"/>
    </font>
    <font>
      <b/>
      <i/>
      <sz val="10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0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1" fillId="0" borderId="0" xfId="15" applyNumberFormat="1" applyFont="1" applyAlignment="1">
      <alignment/>
    </xf>
    <xf numFmtId="43" fontId="1" fillId="0" borderId="0" xfId="15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3" fontId="1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Alignment="1">
      <alignment/>
    </xf>
    <xf numFmtId="179" fontId="8" fillId="0" borderId="0" xfId="15" applyNumberFormat="1" applyFont="1" applyAlignment="1">
      <alignment/>
    </xf>
    <xf numFmtId="10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4" fontId="1" fillId="0" borderId="0" xfId="15" applyNumberFormat="1" applyFont="1" applyAlignment="1">
      <alignment/>
    </xf>
    <xf numFmtId="185" fontId="1" fillId="0" borderId="0" xfId="15" applyNumberFormat="1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right"/>
    </xf>
    <xf numFmtId="184" fontId="10" fillId="0" borderId="1" xfId="15" applyNumberFormat="1" applyFont="1" applyBorder="1" applyAlignment="1">
      <alignment/>
    </xf>
    <xf numFmtId="41" fontId="10" fillId="0" borderId="1" xfId="15" applyNumberFormat="1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F14" sqref="F14"/>
    </sheetView>
  </sheetViews>
  <sheetFormatPr defaultColWidth="11.421875" defaultRowHeight="12.75"/>
  <cols>
    <col min="1" max="1" width="2.57421875" style="0" customWidth="1"/>
    <col min="2" max="2" width="11.00390625" style="0" customWidth="1"/>
    <col min="4" max="4" width="11.8515625" style="0" bestFit="1" customWidth="1"/>
    <col min="5" max="5" width="3.421875" style="29" customWidth="1"/>
    <col min="6" max="6" width="9.7109375" style="0" customWidth="1"/>
    <col min="7" max="8" width="3.57421875" style="0" customWidth="1"/>
    <col min="9" max="9" width="8.57421875" style="0" customWidth="1"/>
    <col min="10" max="10" width="5.00390625" style="0" customWidth="1"/>
    <col min="11" max="11" width="5.00390625" style="29" customWidth="1"/>
    <col min="12" max="12" width="8.8515625" style="0" customWidth="1"/>
    <col min="13" max="13" width="7.57421875" style="0" customWidth="1"/>
    <col min="14" max="14" width="3.28125" style="0" customWidth="1"/>
    <col min="15" max="15" width="3.28125" style="29" customWidth="1"/>
    <col min="16" max="16" width="10.421875" style="0" customWidth="1"/>
  </cols>
  <sheetData>
    <row r="1" spans="1:9" ht="15.75">
      <c r="A1" s="11" t="s">
        <v>27</v>
      </c>
      <c r="C1" s="11"/>
      <c r="D1" s="11"/>
      <c r="E1" s="24"/>
      <c r="F1" s="11"/>
      <c r="G1" s="10"/>
      <c r="H1" s="10"/>
      <c r="I1" s="10"/>
    </row>
    <row r="2" spans="1:9" ht="15.75">
      <c r="A2" s="11" t="s">
        <v>28</v>
      </c>
      <c r="C2" s="11"/>
      <c r="D2" s="11"/>
      <c r="E2" s="24"/>
      <c r="F2" s="11"/>
      <c r="G2" s="10"/>
      <c r="H2" s="10"/>
      <c r="I2" s="10"/>
    </row>
    <row r="3" spans="1:9" ht="15.75">
      <c r="A3" s="11" t="s">
        <v>33</v>
      </c>
      <c r="C3" s="11"/>
      <c r="D3" s="11"/>
      <c r="E3" s="24"/>
      <c r="F3" s="23"/>
      <c r="G3" s="10"/>
      <c r="H3" s="10"/>
      <c r="I3" s="10"/>
    </row>
    <row r="5" spans="1:17" s="6" customFormat="1" ht="14.25" customHeight="1">
      <c r="A5" s="5" t="s">
        <v>32</v>
      </c>
      <c r="C5" s="5"/>
      <c r="D5" s="5"/>
      <c r="E5" s="25"/>
      <c r="F5" s="5"/>
      <c r="G5" s="5"/>
      <c r="H5" s="5"/>
      <c r="I5" s="5"/>
      <c r="J5" s="9"/>
      <c r="K5" s="33"/>
      <c r="L5" s="9"/>
      <c r="M5" s="9"/>
      <c r="N5" s="9"/>
      <c r="O5" s="33"/>
      <c r="P5" s="9"/>
      <c r="Q5" s="5"/>
    </row>
    <row r="6" spans="1:17" s="6" customFormat="1" ht="14.25" customHeight="1">
      <c r="A6" s="5" t="s">
        <v>26</v>
      </c>
      <c r="C6" s="5"/>
      <c r="D6" s="5"/>
      <c r="E6" s="25"/>
      <c r="F6" s="5"/>
      <c r="G6" s="5"/>
      <c r="H6" s="5"/>
      <c r="I6" s="5"/>
      <c r="J6" s="9"/>
      <c r="K6" s="33"/>
      <c r="L6" s="9"/>
      <c r="M6" s="9"/>
      <c r="N6" s="9"/>
      <c r="O6" s="33"/>
      <c r="P6" s="9"/>
      <c r="Q6" s="5"/>
    </row>
    <row r="7" spans="2:17" ht="14.25" customHeight="1">
      <c r="B7" s="1"/>
      <c r="C7" s="1"/>
      <c r="D7" s="1"/>
      <c r="E7" s="26"/>
      <c r="F7" s="1"/>
      <c r="G7" s="1"/>
      <c r="H7" s="1"/>
      <c r="I7" s="1"/>
      <c r="J7" s="1"/>
      <c r="K7" s="26"/>
      <c r="L7" s="1"/>
      <c r="M7" s="1"/>
      <c r="N7" s="1"/>
      <c r="O7" s="26"/>
      <c r="P7" s="1"/>
      <c r="Q7" s="1"/>
    </row>
    <row r="8" spans="1:17" ht="14.25" customHeight="1">
      <c r="A8" s="1" t="s">
        <v>20</v>
      </c>
      <c r="C8" s="1"/>
      <c r="D8" s="1"/>
      <c r="E8" s="27" t="s">
        <v>23</v>
      </c>
      <c r="F8" s="19">
        <v>2916.3</v>
      </c>
      <c r="G8" s="7" t="s">
        <v>11</v>
      </c>
      <c r="H8" s="17" t="s">
        <v>23</v>
      </c>
      <c r="I8" s="19">
        <v>167.7</v>
      </c>
      <c r="J8" s="2" t="s">
        <v>12</v>
      </c>
      <c r="K8" s="27" t="s">
        <v>23</v>
      </c>
      <c r="L8" s="19">
        <f>SUM(F8:I8)</f>
        <v>3084</v>
      </c>
      <c r="M8" s="2" t="s">
        <v>13</v>
      </c>
      <c r="N8" s="2" t="s">
        <v>12</v>
      </c>
      <c r="O8" s="27" t="s">
        <v>23</v>
      </c>
      <c r="P8" s="19">
        <f>SUM(L8*12)</f>
        <v>37008</v>
      </c>
      <c r="Q8" s="1"/>
    </row>
    <row r="9" spans="1:17" ht="14.25" customHeight="1">
      <c r="A9" s="1" t="s">
        <v>0</v>
      </c>
      <c r="C9" s="1"/>
      <c r="D9" s="1"/>
      <c r="E9" s="26"/>
      <c r="F9" s="8">
        <v>0</v>
      </c>
      <c r="G9" s="1"/>
      <c r="H9" s="1"/>
      <c r="I9" s="1"/>
      <c r="J9" s="1"/>
      <c r="K9" s="26"/>
      <c r="L9" s="1"/>
      <c r="M9" s="1"/>
      <c r="N9" s="1"/>
      <c r="O9" s="26"/>
      <c r="P9" s="1"/>
      <c r="Q9" s="1"/>
    </row>
    <row r="10" spans="1:17" ht="14.25" customHeight="1">
      <c r="A10" s="1" t="s">
        <v>22</v>
      </c>
      <c r="C10" s="1"/>
      <c r="D10" s="1"/>
      <c r="E10" s="27" t="s">
        <v>23</v>
      </c>
      <c r="F10" s="19">
        <f>SUM(F8)</f>
        <v>2916.3</v>
      </c>
      <c r="G10" s="7" t="s">
        <v>11</v>
      </c>
      <c r="H10" s="17" t="s">
        <v>23</v>
      </c>
      <c r="I10" s="19">
        <f>SUM(I8)</f>
        <v>167.7</v>
      </c>
      <c r="J10" s="1"/>
      <c r="K10" s="26"/>
      <c r="M10" s="2" t="s">
        <v>21</v>
      </c>
      <c r="N10" s="2" t="s">
        <v>12</v>
      </c>
      <c r="O10" s="27" t="s">
        <v>23</v>
      </c>
      <c r="P10" s="19">
        <f>SUM((F8+I8)*2)</f>
        <v>6168</v>
      </c>
      <c r="Q10" s="1"/>
    </row>
    <row r="11" spans="1:17" ht="14.25" customHeight="1">
      <c r="A11" s="1" t="s">
        <v>1</v>
      </c>
      <c r="C11" s="1"/>
      <c r="D11" s="1"/>
      <c r="E11" s="26"/>
      <c r="F11" s="8">
        <v>0</v>
      </c>
      <c r="G11" s="1"/>
      <c r="H11" s="1"/>
      <c r="I11" s="1"/>
      <c r="J11" s="1"/>
      <c r="K11" s="26"/>
      <c r="L11" s="8"/>
      <c r="M11" s="1"/>
      <c r="N11" s="1"/>
      <c r="O11" s="26"/>
      <c r="P11" s="1"/>
      <c r="Q11" s="1"/>
    </row>
    <row r="12" spans="1:17" ht="14.25" customHeight="1">
      <c r="A12" s="1" t="s">
        <v>2</v>
      </c>
      <c r="C12" s="1"/>
      <c r="D12" s="1"/>
      <c r="E12" s="26"/>
      <c r="F12" s="1"/>
      <c r="G12" s="1"/>
      <c r="H12" s="1"/>
      <c r="I12" s="1"/>
      <c r="J12" s="1"/>
      <c r="K12" s="26"/>
      <c r="L12" s="1"/>
      <c r="M12" s="1"/>
      <c r="N12" s="1"/>
      <c r="O12" s="26"/>
      <c r="P12" s="1"/>
      <c r="Q12" s="1"/>
    </row>
    <row r="13" spans="1:17" ht="14.25" customHeight="1">
      <c r="A13" s="1" t="s">
        <v>3</v>
      </c>
      <c r="C13" s="1"/>
      <c r="D13" s="1"/>
      <c r="E13" s="26"/>
      <c r="F13" s="1"/>
      <c r="G13" s="1"/>
      <c r="H13" s="1"/>
      <c r="I13" s="1"/>
      <c r="J13" s="1"/>
      <c r="K13" s="26"/>
      <c r="L13" s="1"/>
      <c r="M13" s="1"/>
      <c r="N13" s="1"/>
      <c r="O13" s="26"/>
      <c r="P13" s="1"/>
      <c r="Q13" s="1"/>
    </row>
    <row r="14" spans="1:17" ht="14.25" customHeight="1">
      <c r="A14" s="1" t="s">
        <v>16</v>
      </c>
      <c r="C14" s="1"/>
      <c r="D14" s="1"/>
      <c r="E14" s="26"/>
      <c r="F14" s="3">
        <v>0.036</v>
      </c>
      <c r="G14" s="16" t="s">
        <v>12</v>
      </c>
      <c r="H14" s="16"/>
      <c r="I14" s="1"/>
      <c r="J14" s="1"/>
      <c r="K14" s="27" t="s">
        <v>23</v>
      </c>
      <c r="L14" s="20">
        <f>SUM(L8*F14)</f>
        <v>111.02399999999999</v>
      </c>
      <c r="M14" s="4" t="s">
        <v>24</v>
      </c>
      <c r="N14" s="2" t="s">
        <v>12</v>
      </c>
      <c r="O14" s="27" t="s">
        <v>23</v>
      </c>
      <c r="P14" s="20">
        <f>SUM(L14*14)</f>
        <v>1554.3359999999998</v>
      </c>
      <c r="Q14" s="1"/>
    </row>
    <row r="15" spans="1:17" ht="14.25" customHeight="1">
      <c r="A15" s="1" t="s">
        <v>17</v>
      </c>
      <c r="C15" s="1"/>
      <c r="D15" s="1"/>
      <c r="E15" s="26"/>
      <c r="F15" s="3">
        <v>0.005</v>
      </c>
      <c r="G15" s="16" t="s">
        <v>12</v>
      </c>
      <c r="H15" s="16"/>
      <c r="I15" s="1"/>
      <c r="J15" s="1"/>
      <c r="K15" s="27" t="s">
        <v>23</v>
      </c>
      <c r="L15" s="20">
        <f>SUM(L8*F15)</f>
        <v>15.42</v>
      </c>
      <c r="M15" s="4" t="s">
        <v>13</v>
      </c>
      <c r="N15" s="2" t="s">
        <v>12</v>
      </c>
      <c r="O15" s="27" t="s">
        <v>23</v>
      </c>
      <c r="P15" s="20">
        <f>SUM(L15*12)</f>
        <v>185.04</v>
      </c>
      <c r="Q15" s="1"/>
    </row>
    <row r="16" spans="1:17" ht="14.25" customHeight="1">
      <c r="A16" s="1" t="s">
        <v>18</v>
      </c>
      <c r="C16" s="1"/>
      <c r="D16" s="1"/>
      <c r="E16" s="26"/>
      <c r="F16" s="3">
        <v>0.0047</v>
      </c>
      <c r="G16" s="16" t="s">
        <v>12</v>
      </c>
      <c r="H16" s="16"/>
      <c r="I16" s="1"/>
      <c r="J16" s="1"/>
      <c r="K16" s="27" t="s">
        <v>23</v>
      </c>
      <c r="L16" s="20">
        <f>SUM(L8*F16)</f>
        <v>14.4948</v>
      </c>
      <c r="M16" s="4" t="s">
        <v>13</v>
      </c>
      <c r="N16" s="2" t="s">
        <v>12</v>
      </c>
      <c r="O16" s="27" t="s">
        <v>23</v>
      </c>
      <c r="P16" s="20">
        <f>SUM(L16*12)</f>
        <v>173.9376</v>
      </c>
      <c r="Q16" s="1"/>
    </row>
    <row r="17" spans="1:17" ht="14.25" customHeight="1">
      <c r="A17" s="1" t="s">
        <v>19</v>
      </c>
      <c r="C17" s="1"/>
      <c r="D17" s="1"/>
      <c r="E17" s="26"/>
      <c r="F17" s="3">
        <v>0.045</v>
      </c>
      <c r="G17" s="16" t="s">
        <v>12</v>
      </c>
      <c r="H17" s="16"/>
      <c r="I17" s="1"/>
      <c r="J17" s="1"/>
      <c r="K17" s="27" t="s">
        <v>23</v>
      </c>
      <c r="L17" s="20">
        <f>SUM(L8*F17)</f>
        <v>138.78</v>
      </c>
      <c r="M17" s="4" t="s">
        <v>13</v>
      </c>
      <c r="N17" s="2" t="s">
        <v>12</v>
      </c>
      <c r="O17" s="27" t="s">
        <v>23</v>
      </c>
      <c r="P17" s="20">
        <f>SUM(L17*12)</f>
        <v>1665.3600000000001</v>
      </c>
      <c r="Q17" s="1"/>
    </row>
    <row r="18" spans="1:17" ht="14.25" customHeight="1">
      <c r="A18" s="1" t="s">
        <v>4</v>
      </c>
      <c r="C18" s="1"/>
      <c r="D18" s="1"/>
      <c r="E18" s="26"/>
      <c r="F18" s="1"/>
      <c r="G18" s="1"/>
      <c r="H18" s="1"/>
      <c r="I18" s="1"/>
      <c r="J18" s="1"/>
      <c r="K18" s="26"/>
      <c r="L18" s="1"/>
      <c r="M18" s="1"/>
      <c r="N18" s="1"/>
      <c r="O18" s="26"/>
      <c r="P18" s="12"/>
      <c r="Q18" s="1"/>
    </row>
    <row r="19" spans="1:17" ht="14.25" customHeight="1">
      <c r="A19" s="1" t="s">
        <v>15</v>
      </c>
      <c r="C19" s="1"/>
      <c r="D19" s="1"/>
      <c r="E19" s="26"/>
      <c r="F19" s="1"/>
      <c r="G19" s="1"/>
      <c r="H19" s="1"/>
      <c r="I19" s="1"/>
      <c r="J19" s="1"/>
      <c r="K19" s="26"/>
      <c r="L19" s="1"/>
      <c r="M19" s="1"/>
      <c r="N19" s="1"/>
      <c r="O19" s="30" t="s">
        <v>23</v>
      </c>
      <c r="P19" s="21">
        <f>SUM((P8+P10)*33%)</f>
        <v>14248.08</v>
      </c>
      <c r="Q19" s="1"/>
    </row>
    <row r="20" spans="2:17" ht="14.25" customHeight="1">
      <c r="B20" s="1"/>
      <c r="C20" s="1"/>
      <c r="D20" s="1"/>
      <c r="E20" s="26"/>
      <c r="F20" s="1"/>
      <c r="G20" s="1"/>
      <c r="H20" s="1"/>
      <c r="I20" s="1"/>
      <c r="J20" s="1"/>
      <c r="K20" s="26"/>
      <c r="L20" s="1"/>
      <c r="M20" s="1"/>
      <c r="N20" s="1"/>
      <c r="O20" s="34" t="s">
        <v>23</v>
      </c>
      <c r="P20" s="22">
        <f>SUM(P8,P10,P14:P19)</f>
        <v>61002.753600000004</v>
      </c>
      <c r="Q20" s="1"/>
    </row>
    <row r="21" spans="2:17" ht="14.25" customHeight="1">
      <c r="B21" s="1"/>
      <c r="C21" s="1"/>
      <c r="D21" s="1"/>
      <c r="E21" s="26"/>
      <c r="F21" s="1"/>
      <c r="G21" s="1"/>
      <c r="H21" s="1"/>
      <c r="I21" s="1"/>
      <c r="J21" s="1"/>
      <c r="K21" s="26"/>
      <c r="L21" s="1"/>
      <c r="M21" s="1"/>
      <c r="N21" s="1"/>
      <c r="O21" s="26"/>
      <c r="P21" s="1"/>
      <c r="Q21" s="1"/>
    </row>
    <row r="22" spans="1:17" s="6" customFormat="1" ht="14.25" customHeight="1">
      <c r="A22" s="5" t="s">
        <v>29</v>
      </c>
      <c r="C22" s="5"/>
      <c r="D22" s="5"/>
      <c r="E22" s="25"/>
      <c r="F22" s="5"/>
      <c r="G22" s="9"/>
      <c r="H22" s="9"/>
      <c r="I22" s="9"/>
      <c r="J22" s="9"/>
      <c r="K22" s="33"/>
      <c r="L22" s="9"/>
      <c r="M22" s="9"/>
      <c r="N22" s="9"/>
      <c r="O22" s="33"/>
      <c r="P22" s="9"/>
      <c r="Q22" s="5"/>
    </row>
    <row r="23" spans="1:17" ht="14.25" customHeight="1">
      <c r="A23" s="1" t="s">
        <v>9</v>
      </c>
      <c r="C23" s="1"/>
      <c r="D23" s="1"/>
      <c r="E23" s="26"/>
      <c r="F23" s="1"/>
      <c r="G23" s="1"/>
      <c r="H23" s="1"/>
      <c r="I23" s="1"/>
      <c r="J23" s="1"/>
      <c r="K23" s="26"/>
      <c r="L23" s="1"/>
      <c r="M23" s="1"/>
      <c r="N23" s="1"/>
      <c r="O23" s="26"/>
      <c r="P23" s="1"/>
      <c r="Q23" s="1"/>
    </row>
    <row r="24" spans="1:17" ht="14.25" customHeight="1">
      <c r="A24" s="1" t="s">
        <v>10</v>
      </c>
      <c r="C24" s="1"/>
      <c r="D24" s="1"/>
      <c r="E24" s="26"/>
      <c r="F24" s="1"/>
      <c r="G24" s="1"/>
      <c r="H24" s="1"/>
      <c r="I24" s="1"/>
      <c r="J24" s="1"/>
      <c r="K24" s="26"/>
      <c r="L24" s="1"/>
      <c r="M24" s="1"/>
      <c r="N24" s="1"/>
      <c r="O24" s="26"/>
      <c r="P24" s="1"/>
      <c r="Q24" s="1"/>
    </row>
    <row r="25" spans="1:17" ht="14.25" customHeight="1">
      <c r="A25" s="1" t="s">
        <v>5</v>
      </c>
      <c r="C25" s="1"/>
      <c r="D25" s="1"/>
      <c r="E25" s="26"/>
      <c r="F25" s="1"/>
      <c r="G25" s="1"/>
      <c r="H25" s="1"/>
      <c r="I25" s="1"/>
      <c r="J25" s="1"/>
      <c r="K25" s="26"/>
      <c r="L25" s="1"/>
      <c r="M25" s="1"/>
      <c r="N25" s="1"/>
      <c r="O25" s="26"/>
      <c r="P25" s="1"/>
      <c r="Q25" s="1"/>
    </row>
    <row r="26" spans="2:17" ht="14.25" customHeight="1">
      <c r="B26" s="1"/>
      <c r="C26" s="1"/>
      <c r="D26" s="1"/>
      <c r="E26" s="26"/>
      <c r="F26" s="1"/>
      <c r="G26" s="1"/>
      <c r="H26" s="1"/>
      <c r="I26" s="1"/>
      <c r="J26" s="1"/>
      <c r="K26" s="26"/>
      <c r="L26" s="1"/>
      <c r="M26" s="1"/>
      <c r="N26" s="1"/>
      <c r="O26" s="26"/>
      <c r="P26" s="1"/>
      <c r="Q26" s="1"/>
    </row>
    <row r="27" spans="1:17" ht="14.25" customHeight="1">
      <c r="A27" s="17" t="s">
        <v>23</v>
      </c>
      <c r="B27" s="20">
        <f>SUM(P20)</f>
        <v>61002.753600000004</v>
      </c>
      <c r="C27" s="1" t="s">
        <v>14</v>
      </c>
      <c r="D27" s="4">
        <f>SUM(B27/200)</f>
        <v>305.013768</v>
      </c>
      <c r="E27" s="28" t="s">
        <v>25</v>
      </c>
      <c r="F27" s="18">
        <v>8</v>
      </c>
      <c r="G27" s="1" t="s">
        <v>12</v>
      </c>
      <c r="H27" s="17" t="s">
        <v>23</v>
      </c>
      <c r="I27" s="20">
        <f>D27/F27</f>
        <v>38.126721</v>
      </c>
      <c r="J27" s="1"/>
      <c r="K27" s="26"/>
      <c r="L27" s="1"/>
      <c r="M27" s="1"/>
      <c r="N27" s="1"/>
      <c r="O27" s="26"/>
      <c r="P27" s="1"/>
      <c r="Q27" s="1"/>
    </row>
    <row r="28" spans="2:17" ht="14.25" customHeight="1">
      <c r="B28" s="1"/>
      <c r="C28" s="1"/>
      <c r="D28" s="1"/>
      <c r="E28" s="26"/>
      <c r="F28" s="1"/>
      <c r="G28" s="1"/>
      <c r="H28" s="1"/>
      <c r="I28" s="1"/>
      <c r="J28" s="1"/>
      <c r="K28" s="26"/>
      <c r="L28" s="1"/>
      <c r="M28" s="1"/>
      <c r="N28" s="1"/>
      <c r="O28" s="26"/>
      <c r="P28" s="1"/>
      <c r="Q28" s="1"/>
    </row>
    <row r="29" spans="1:17" ht="14.25" customHeight="1">
      <c r="A29" s="5" t="s">
        <v>6</v>
      </c>
      <c r="C29" s="5"/>
      <c r="D29" s="1"/>
      <c r="E29" s="26"/>
      <c r="F29" s="1"/>
      <c r="G29" s="1"/>
      <c r="H29" s="1"/>
      <c r="I29" s="1"/>
      <c r="J29" s="1"/>
      <c r="K29" s="26"/>
      <c r="L29" s="1"/>
      <c r="M29" s="1"/>
      <c r="N29" s="1"/>
      <c r="O29" s="26"/>
      <c r="P29" s="1"/>
      <c r="Q29" s="1"/>
    </row>
    <row r="30" spans="1:17" ht="14.25" customHeight="1">
      <c r="A30" s="1" t="s">
        <v>31</v>
      </c>
      <c r="C30" s="1"/>
      <c r="D30" s="1"/>
      <c r="E30" s="26"/>
      <c r="F30" s="1"/>
      <c r="G30" s="1"/>
      <c r="H30" s="1"/>
      <c r="I30" s="1"/>
      <c r="J30" s="1"/>
      <c r="K30" s="26"/>
      <c r="L30" s="1"/>
      <c r="M30" s="1"/>
      <c r="N30" s="1"/>
      <c r="O30" s="26"/>
      <c r="P30" s="1"/>
      <c r="Q30" s="1"/>
    </row>
    <row r="31" spans="1:17" ht="14.25" customHeight="1">
      <c r="A31" s="1" t="s">
        <v>30</v>
      </c>
      <c r="C31" s="1"/>
      <c r="D31" s="1"/>
      <c r="E31" s="26"/>
      <c r="F31" s="1"/>
      <c r="G31" s="1"/>
      <c r="H31" s="1"/>
      <c r="I31" s="1"/>
      <c r="J31" s="1"/>
      <c r="K31" s="26"/>
      <c r="L31" s="1"/>
      <c r="M31" s="1"/>
      <c r="N31" s="1"/>
      <c r="O31" s="26"/>
      <c r="P31" s="1"/>
      <c r="Q31" s="1"/>
    </row>
    <row r="32" spans="2:17" ht="14.25" customHeight="1">
      <c r="B32" s="1"/>
      <c r="C32" s="1"/>
      <c r="D32" s="1"/>
      <c r="E32" s="26"/>
      <c r="F32" s="1"/>
      <c r="G32" s="1"/>
      <c r="H32" s="1"/>
      <c r="I32" s="1"/>
      <c r="J32" s="1"/>
      <c r="K32" s="26"/>
      <c r="L32" s="1"/>
      <c r="M32" s="1"/>
      <c r="N32" s="1"/>
      <c r="O32" s="26"/>
      <c r="P32" s="1"/>
      <c r="Q32" s="1"/>
    </row>
    <row r="33" spans="2:17" ht="14.25" customHeight="1">
      <c r="B33" s="1"/>
      <c r="C33" s="1"/>
      <c r="D33" s="1"/>
      <c r="E33" s="30" t="s">
        <v>23</v>
      </c>
      <c r="F33" s="32">
        <f>ROUNDDOWN(P20,-2)</f>
        <v>61000</v>
      </c>
      <c r="G33" s="13"/>
      <c r="H33" s="13"/>
      <c r="I33" s="9" t="s">
        <v>7</v>
      </c>
      <c r="J33" s="9"/>
      <c r="K33" s="33"/>
      <c r="L33" s="14"/>
      <c r="M33" s="1"/>
      <c r="N33" s="1"/>
      <c r="O33" s="26"/>
      <c r="P33" s="1"/>
      <c r="Q33" s="1"/>
    </row>
    <row r="34" spans="2:17" ht="14.25" customHeight="1">
      <c r="B34" s="1"/>
      <c r="C34" s="1"/>
      <c r="D34" s="1"/>
      <c r="E34" s="30" t="s">
        <v>23</v>
      </c>
      <c r="F34" s="31">
        <f>ROUNDDOWN(I27,1)</f>
        <v>38.1</v>
      </c>
      <c r="G34" s="15"/>
      <c r="H34" s="15"/>
      <c r="I34" s="9" t="s">
        <v>8</v>
      </c>
      <c r="J34" s="9"/>
      <c r="K34" s="33"/>
      <c r="L34" s="9"/>
      <c r="M34" s="1"/>
      <c r="N34" s="1"/>
      <c r="O34" s="26"/>
      <c r="P34" s="1"/>
      <c r="Q34" s="1"/>
    </row>
    <row r="35" spans="2:17" ht="12.75">
      <c r="B35" s="1"/>
      <c r="C35" s="1"/>
      <c r="D35" s="1"/>
      <c r="E35" s="26"/>
      <c r="F35" s="1"/>
      <c r="G35" s="1"/>
      <c r="H35" s="1"/>
      <c r="I35" s="1"/>
      <c r="J35" s="1"/>
      <c r="K35" s="26"/>
      <c r="L35" s="1"/>
      <c r="M35" s="1"/>
      <c r="N35" s="1"/>
      <c r="O35" s="26"/>
      <c r="P35" s="1"/>
      <c r="Q35" s="1"/>
    </row>
  </sheetData>
  <printOptions/>
  <pageMargins left="0.75" right="0.75" top="0.51" bottom="0.47" header="0.4921259845" footer="0.4921259845"/>
  <pageSetup horizontalDpi="1200" verticalDpi="1200" orientation="landscape" paperSize="9" r:id="rId1"/>
  <headerFooter alignWithMargins="0">
    <oddFooter>&amp;L&amp;"Helvetica,Kursiv"&amp;8Abteilung II 9/Pretterhofer/Kalkulationsschema zur Berechnung der Gehaltskosten/xls.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THALLER</dc:creator>
  <cp:keywords/>
  <dc:description/>
  <cp:lastModifiedBy>hopfner</cp:lastModifiedBy>
  <cp:lastPrinted>2005-01-11T12:09:39Z</cp:lastPrinted>
  <dcterms:created xsi:type="dcterms:W3CDTF">2001-01-17T13:20:22Z</dcterms:created>
  <dcterms:modified xsi:type="dcterms:W3CDTF">2006-02-02T17:07:52Z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COO.3000.103.7.99443</vt:lpwstr>
  </property>
  <property fmtid="{D5CDD505-2E9C-101B-9397-08002B2CF9AE}" pid="3" name="FSC#COOELAK@1.1001:Subject">
    <vt:lpwstr>Berechnung der Höchstbemessungsgrundlage für den Personalaufwand gem. Punkt 1.6.2 der Sonderrichtlinie für die Förderung von nicht-investiven Maßnahmen (Dienstleistungsrichtlinie) für das Jahr 2005</vt:lpwstr>
  </property>
  <property fmtid="{D5CDD505-2E9C-101B-9397-08002B2CF9AE}" pid="4" name="FSC#COOELAK@1.1001:FileReference">
    <vt:lpwstr>BMLFUW-LE.1.1.12/0006-II/9/2005</vt:lpwstr>
  </property>
  <property fmtid="{D5CDD505-2E9C-101B-9397-08002B2CF9AE}" pid="5" name="FSC#COOELAK@1.1001:FileRefYear">
    <vt:lpwstr>2005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II/9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DI Gerhard Pretterhofer</vt:lpwstr>
  </property>
  <property fmtid="{D5CDD505-2E9C-101B-9397-08002B2CF9AE}" pid="10" name="FSC#COOELAK@1.1001:OwnerExtension">
    <vt:lpwstr>71100/6810</vt:lpwstr>
  </property>
  <property fmtid="{D5CDD505-2E9C-101B-9397-08002B2CF9AE}" pid="11" name="FSC#COOELAK@1.1001:OwnerFaxExtension">
    <vt:lpwstr>71100/6507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BMLFUW - II/9 (Abt. Investitionen und Marktstruktur)</vt:lpwstr>
  </property>
  <property fmtid="{D5CDD505-2E9C-101B-9397-08002B2CF9AE}" pid="17" name="FSC#COOELAK@1.1001:CreatedAt">
    <vt:lpwstr>11.01.2005 13:12:31</vt:lpwstr>
  </property>
  <property fmtid="{D5CDD505-2E9C-101B-9397-08002B2CF9AE}" pid="18" name="FSC#COOELAK@1.1001:OU">
    <vt:lpwstr>BMLFUW - II/9 (Abt. Investitionen und Marktstruktur)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*COO.3000.103.7.99443*</vt:lpwstr>
  </property>
  <property fmtid="{D5CDD505-2E9C-101B-9397-08002B2CF9AE}" pid="21" name="FSC#COOELAK@1.1001:RefBarCode">
    <vt:lpwstr>*Kalkulationsschema zur Berechnung der Gehaltskosten*</vt:lpwstr>
  </property>
  <property fmtid="{D5CDD505-2E9C-101B-9397-08002B2CF9AE}" pid="22" name="FSC#COOELAK@1.1001:FileRefBarCode">
    <vt:lpwstr>*BMLFUW-LE.1.1.12/0006-II/9/2005*</vt:lpwstr>
  </property>
  <property fmtid="{D5CDD505-2E9C-101B-9397-08002B2CF9AE}" pid="23" name="FSC#COOELAK@1.1001:ExternalRef">
    <vt:lpwstr/>
  </property>
  <property fmtid="{D5CDD505-2E9C-101B-9397-08002B2CF9AE}" pid="24" name="FSC#EIBPRECONFIG@1.1001:EIBApprovedAt">
    <vt:lpwstr>31.01.2005</vt:lpwstr>
  </property>
  <property fmtid="{D5CDD505-2E9C-101B-9397-08002B2CF9AE}" pid="25" name="FSC#EIBPRECONFIG@1.1001:EIBApprovedBy">
    <vt:lpwstr>Pretterhofer</vt:lpwstr>
  </property>
  <property fmtid="{D5CDD505-2E9C-101B-9397-08002B2CF9AE}" pid="26" name="FSC#EIBPRECONFIG@1.1001:EIBApprovedByTitle">
    <vt:lpwstr>DI Gerhard Pretterhofer</vt:lpwstr>
  </property>
  <property fmtid="{D5CDD505-2E9C-101B-9397-08002B2CF9AE}" pid="27" name="FSC#EIBPRECONFIG@1.1001:EIBDepartment">
    <vt:lpwstr>BMLFUW - II/9 (Abt. Investitionen und Marktstruktur)</vt:lpwstr>
  </property>
  <property fmtid="{D5CDD505-2E9C-101B-9397-08002B2CF9AE}" pid="28" name="FSC#EIBPRECONFIG@1.1001:EIBDispatchedBy">
    <vt:lpwstr/>
  </property>
  <property fmtid="{D5CDD505-2E9C-101B-9397-08002B2CF9AE}" pid="29" name="FSC#EIBPRECONFIG@1.1001:ExtRefInc">
    <vt:lpwstr/>
  </property>
  <property fmtid="{D5CDD505-2E9C-101B-9397-08002B2CF9AE}" pid="30" name="FSC#EIBPRECONFIG@1.1001:IncomingAddrdate">
    <vt:lpwstr/>
  </property>
  <property fmtid="{D5CDD505-2E9C-101B-9397-08002B2CF9AE}" pid="31" name="FSC#EIBPRECONFIG@1.1001:IncomingDelivery">
    <vt:lpwstr/>
  </property>
  <property fmtid="{D5CDD505-2E9C-101B-9397-08002B2CF9AE}" pid="32" name="FSC#EIBPRECONFIG@1.1001:OwnerEmail">
    <vt:lpwstr>gerhard.pretterhofer@lebensministerium.at</vt:lpwstr>
  </property>
  <property fmtid="{D5CDD505-2E9C-101B-9397-08002B2CF9AE}" pid="33" name="FSC#EIBPRECONFIG@1.1001:OUEmail">
    <vt:lpwstr/>
  </property>
  <property fmtid="{D5CDD505-2E9C-101B-9397-08002B2CF9AE}" pid="34" name="FSC#EIBPRECONFIG@1.1001:OwnerGender">
    <vt:lpwstr/>
  </property>
  <property fmtid="{D5CDD505-2E9C-101B-9397-08002B2CF9AE}" pid="35" name="FSC#EIBPRECONFIG@1.1001:Priority">
    <vt:lpwstr>Nein</vt:lpwstr>
  </property>
  <property fmtid="{D5CDD505-2E9C-101B-9397-08002B2CF9AE}" pid="36" name="FSC#EIBPRECONFIG@1.1001:PreviousFiles">
    <vt:lpwstr/>
  </property>
  <property fmtid="{D5CDD505-2E9C-101B-9397-08002B2CF9AE}" pid="37" name="FSC#EIBPRECONFIG@1.1001:NextFiles">
    <vt:lpwstr>Zugriff verweigert</vt:lpwstr>
  </property>
  <property fmtid="{D5CDD505-2E9C-101B-9397-08002B2CF9AE}" pid="38" name="FSC#EIBPRECONFIG@1.1001:RelatedFiles">
    <vt:lpwstr/>
  </property>
  <property fmtid="{D5CDD505-2E9C-101B-9397-08002B2CF9AE}" pid="39" name="FSC#EIBPRECONFIG@1.1001:CompletedOrdinals">
    <vt:lpwstr/>
  </property>
  <property fmtid="{D5CDD505-2E9C-101B-9397-08002B2CF9AE}" pid="40" name="FSC#EIBPRECONFIG@1.1001:NrAttachments">
    <vt:lpwstr/>
  </property>
  <property fmtid="{D5CDD505-2E9C-101B-9397-08002B2CF9AE}" pid="41" name="FSC#EIBPRECONFIG@1.1001:Attachments">
    <vt:lpwstr/>
  </property>
  <property fmtid="{D5CDD505-2E9C-101B-9397-08002B2CF9AE}" pid="42" name="FSC#EIBPRECONFIG@1.1001:SubjectArea">
    <vt:lpwstr/>
  </property>
  <property fmtid="{D5CDD505-2E9C-101B-9397-08002B2CF9AE}" pid="43" name="FSC#EIBPRECONFIG@1.1001:Recipients">
    <vt:lpwstr/>
  </property>
  <property fmtid="{D5CDD505-2E9C-101B-9397-08002B2CF9AE}" pid="44" name="FSC#EIBPRECONFIG@1.1001:Classified">
    <vt:lpwstr/>
  </property>
  <property fmtid="{D5CDD505-2E9C-101B-9397-08002B2CF9AE}" pid="45" name="FSC#EIBPRECONFIG@1.1001:Deadline">
    <vt:lpwstr/>
  </property>
  <property fmtid="{D5CDD505-2E9C-101B-9397-08002B2CF9AE}" pid="46" name="FSC#EIBPRECONFIG@1.1001:SettlementSubj">
    <vt:lpwstr>BMLFUW-LE.1.1.12/0006-II/9/2005</vt:lpwstr>
  </property>
  <property fmtid="{D5CDD505-2E9C-101B-9397-08002B2CF9AE}" pid="47" name="FSC#EIBPRECONFIG@1.1001:OUAddr">
    <vt:lpwstr>Stubenring, 1010 Wien</vt:lpwstr>
  </property>
  <property fmtid="{D5CDD505-2E9C-101B-9397-08002B2CF9AE}" pid="48" name="FSC#EIBPRECONFIG@1.1001:OUDescr">
    <vt:lpwstr/>
  </property>
  <property fmtid="{D5CDD505-2E9C-101B-9397-08002B2CF9AE}" pid="49" name="FSC#EIBPRECONFIG@1.1001:Signatures">
    <vt:lpwstr>Abzeichnen
Abzeichnen
Genehmigt
Ablage</vt:lpwstr>
  </property>
  <property fmtid="{D5CDD505-2E9C-101B-9397-08002B2CF9AE}" pid="50" name="FSC#EIBPRECONFIG@1.1001:currentuser">
    <vt:lpwstr>COO.3000.100.1.17402</vt:lpwstr>
  </property>
  <property fmtid="{D5CDD505-2E9C-101B-9397-08002B2CF9AE}" pid="51" name="FSC#EIBPRECONFIG@1.1001:currentuserrolegroup">
    <vt:lpwstr>COO.3000.100.1.16117</vt:lpwstr>
  </property>
  <property fmtid="{D5CDD505-2E9C-101B-9397-08002B2CF9AE}" pid="52" name="FSC#EIBPRECONFIG@1.1001:currentuserroleposition">
    <vt:lpwstr>COO.1.1001.1.4595</vt:lpwstr>
  </property>
  <property fmtid="{D5CDD505-2E9C-101B-9397-08002B2CF9AE}" pid="53" name="FSC#EIBPRECONFIG@1.1001:currentuserroot">
    <vt:lpwstr>COO.3000.103.2.222251</vt:lpwstr>
  </property>
  <property fmtid="{D5CDD505-2E9C-101B-9397-08002B2CF9AE}" pid="54" name="FSC#EIBPRECONFIG@1.1001:toplevelobject">
    <vt:lpwstr>COO.3000.103.7.98741</vt:lpwstr>
  </property>
  <property fmtid="{D5CDD505-2E9C-101B-9397-08002B2CF9AE}" pid="55" name="FSC#EIBPRECONFIG@1.1001:objchangedby">
    <vt:lpwstr>Pretterhofer, Gerhard, DI</vt:lpwstr>
  </property>
  <property fmtid="{D5CDD505-2E9C-101B-9397-08002B2CF9AE}" pid="56" name="FSC#EIBPRECONFIG@1.1001:objchangedat">
    <vt:lpwstr>02.02.2006 16:03:37</vt:lpwstr>
  </property>
  <property fmtid="{D5CDD505-2E9C-101B-9397-08002B2CF9AE}" pid="57" name="FSC#EIBPRECONFIG@1.1001:objname">
    <vt:lpwstr>Kalkulationsschema zur Berechnung der Gehaltskosten</vt:lpwstr>
  </property>
  <property fmtid="{D5CDD505-2E9C-101B-9397-08002B2CF9AE}" pid="58" name="FSC#ELAKGOV@1.1001:PersonalSubjGender">
    <vt:lpwstr/>
  </property>
  <property fmtid="{D5CDD505-2E9C-101B-9397-08002B2CF9AE}" pid="59" name="FSC#ELAKGOV@1.1001:PersonalSubjFirstName">
    <vt:lpwstr/>
  </property>
  <property fmtid="{D5CDD505-2E9C-101B-9397-08002B2CF9AE}" pid="60" name="FSC#ELAKGOV@1.1001:PersonalSubjSurName">
    <vt:lpwstr/>
  </property>
  <property fmtid="{D5CDD505-2E9C-101B-9397-08002B2CF9AE}" pid="61" name="FSC#ELAKGOV@1.1001:PersonalSubjSalutation">
    <vt:lpwstr/>
  </property>
  <property fmtid="{D5CDD505-2E9C-101B-9397-08002B2CF9AE}" pid="62" name="FSC#ELAKGOV@1.1001:PersonalSubjAddress">
    <vt:lpwstr/>
  </property>
  <property fmtid="{D5CDD505-2E9C-101B-9397-08002B2CF9AE}" pid="63" name="FSC#COOELAK@1.1001:IncomingNumber">
    <vt:lpwstr/>
  </property>
  <property fmtid="{D5CDD505-2E9C-101B-9397-08002B2CF9AE}" pid="64" name="FSC#COOELAK@1.1001:IncomingSubject">
    <vt:lpwstr/>
  </property>
  <property fmtid="{D5CDD505-2E9C-101B-9397-08002B2CF9AE}" pid="65" name="FSC#COOELAK@1.1001:ProcessResponsible">
    <vt:lpwstr>Pretterhofer, Gerhard, DI</vt:lpwstr>
  </property>
  <property fmtid="{D5CDD505-2E9C-101B-9397-08002B2CF9AE}" pid="66" name="FSC#COOELAK@1.1001:ProcessResponsiblePhone">
    <vt:lpwstr>71100/6810</vt:lpwstr>
  </property>
  <property fmtid="{D5CDD505-2E9C-101B-9397-08002B2CF9AE}" pid="67" name="FSC#COOELAK@1.1001:ProcessResponsibleMail">
    <vt:lpwstr>gerhard.pretterhofer@lebensministerium.at</vt:lpwstr>
  </property>
  <property fmtid="{D5CDD505-2E9C-101B-9397-08002B2CF9AE}" pid="68" name="FSC#COOELAK@1.1001:ProcessResponsibleFax">
    <vt:lpwstr/>
  </property>
  <property fmtid="{D5CDD505-2E9C-101B-9397-08002B2CF9AE}" pid="69" name="FSC#COOELAK@1.1001:ApproverFirstName">
    <vt:lpwstr>Gerhard</vt:lpwstr>
  </property>
  <property fmtid="{D5CDD505-2E9C-101B-9397-08002B2CF9AE}" pid="70" name="FSC#COOELAK@1.1001:ApproverSurName">
    <vt:lpwstr>Pretterhofer</vt:lpwstr>
  </property>
  <property fmtid="{D5CDD505-2E9C-101B-9397-08002B2CF9AE}" pid="71" name="FSC#COOELAK@1.1001:ApproverTitle">
    <vt:lpwstr>DI</vt:lpwstr>
  </property>
  <property fmtid="{D5CDD505-2E9C-101B-9397-08002B2CF9AE}" pid="72" name="FSC#COOELAK@1.1001:ExternalDate">
    <vt:lpwstr/>
  </property>
  <property fmtid="{D5CDD505-2E9C-101B-9397-08002B2CF9AE}" pid="73" name="FSC#COOELAK@1.1001:SettlementApprovedAt">
    <vt:lpwstr/>
  </property>
  <property fmtid="{D5CDD505-2E9C-101B-9397-08002B2CF9AE}" pid="74" name="FSC#COOELAK@1.1001:BaseNumber">
    <vt:lpwstr/>
  </property>
  <property fmtid="{D5CDD505-2E9C-101B-9397-08002B2CF9AE}" pid="75" name="FSC#EIBPRECONFIG@1.1001:EIBInternalApprovedAt">
    <vt:lpwstr/>
  </property>
  <property fmtid="{D5CDD505-2E9C-101B-9397-08002B2CF9AE}" pid="76" name="FSC#EIBPRECONFIG@1.1001:EIBInternalApprovedBy">
    <vt:lpwstr/>
  </property>
  <property fmtid="{D5CDD505-2E9C-101B-9397-08002B2CF9AE}" pid="77" name="FSC#EIBPRECONFIG@1.1001:EIBSettlementApprovedBy">
    <vt:lpwstr/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_AdHocReviewCycleID">
    <vt:i4>1888548805</vt:i4>
  </property>
  <property fmtid="{D5CDD505-2E9C-101B-9397-08002B2CF9AE}" pid="83" name="_EmailSubject">
    <vt:lpwstr>Personalkostenlimit / Stunde </vt:lpwstr>
  </property>
  <property fmtid="{D5CDD505-2E9C-101B-9397-08002B2CF9AE}" pid="84" name="_AuthorEmail">
    <vt:lpwstr>Markus.HOPFNER@lebensministerium.at</vt:lpwstr>
  </property>
  <property fmtid="{D5CDD505-2E9C-101B-9397-08002B2CF9AE}" pid="85" name="_AuthorEmailDisplayName">
    <vt:lpwstr>HOPFNER, Markus</vt:lpwstr>
  </property>
</Properties>
</file>