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396" activeTab="1"/>
  </bookViews>
  <sheets>
    <sheet name="Abrechnung" sheetId="1" r:id="rId1"/>
    <sheet name="Belegübersicht" sheetId="2" r:id="rId2"/>
  </sheets>
  <externalReferences>
    <externalReference r:id="rId5"/>
  </externalReferences>
  <definedNames>
    <definedName name="ANr.">'Belegübersicht'!$F$19:$F$1531</definedName>
    <definedName name="Ausbildung">'[1]5TageKalkulation'!$AB$6</definedName>
    <definedName name="Beratung">'[1]5TageKalkulation'!$AA$6</definedName>
    <definedName name="Betriebskosten">'[1]5TageKalkulation'!$AD$6</definedName>
    <definedName name="brutto">'Belegübersicht'!$L$19:$L$953</definedName>
    <definedName name="_xlnm.Print_Area" localSheetId="0">'Abrechnung'!$A$1:$H$93</definedName>
    <definedName name="_xlnm.Print_Area" localSheetId="1">'Belegübersicht'!$A$17:$M$25</definedName>
    <definedName name="Euro">'[1]4Kosten'!$H$12:$H$576</definedName>
    <definedName name="Fördersatz">'Abrechnung'!$H$41</definedName>
    <definedName name="LAG">'[1]5TageKalkulation'!$Y$6</definedName>
    <definedName name="netto">'Belegübersicht'!$I$19:$I$1531</definedName>
    <definedName name="Personalkosten">'[1]5TageKalkulation'!$W$6</definedName>
    <definedName name="Planungen">'[1]5TageKalkulation'!$Z$6</definedName>
    <definedName name="sonstige">'[1]5TageKalkulation'!$AC$6</definedName>
    <definedName name="Typ">'[1]4Kosten'!$D$12:$D$57</definedName>
    <definedName name="unbare">'[1]5TageKalkulation'!$X$6</definedName>
    <definedName name="Zuordnung">'[1]4Kosten'!$F$12:$F$57</definedName>
  </definedNames>
  <calcPr fullCalcOnLoad="1"/>
</workbook>
</file>

<file path=xl/comments1.xml><?xml version="1.0" encoding="utf-8"?>
<comments xmlns="http://schemas.openxmlformats.org/spreadsheetml/2006/main">
  <authors>
    <author>PC1</author>
  </authors>
  <commentList>
    <comment ref="H38" authorId="0">
      <text>
        <r>
          <rPr>
            <b/>
            <sz val="8"/>
            <rFont val="Tahoma"/>
            <family val="0"/>
          </rPr>
          <t>PC1:</t>
        </r>
        <r>
          <rPr>
            <sz val="8"/>
            <rFont val="Tahoma"/>
            <family val="0"/>
          </rPr>
          <t xml:space="preserve">
entsprechend ausfüllen</t>
        </r>
      </text>
    </comment>
    <comment ref="B43" authorId="0">
      <text>
        <r>
          <rPr>
            <b/>
            <sz val="8"/>
            <rFont val="Tahoma"/>
            <family val="0"/>
          </rPr>
          <t>PC1:</t>
        </r>
        <r>
          <rPr>
            <sz val="8"/>
            <rFont val="Tahoma"/>
            <family val="0"/>
          </rPr>
          <t xml:space="preserve">
Hier wird das Gesamtbudget eingetragen</t>
        </r>
      </text>
    </comment>
    <comment ref="G43" authorId="0">
      <text>
        <r>
          <rPr>
            <b/>
            <sz val="8"/>
            <rFont val="Tahoma"/>
            <family val="0"/>
          </rPr>
          <t>PC1:</t>
        </r>
        <r>
          <rPr>
            <sz val="8"/>
            <rFont val="Tahoma"/>
            <family val="0"/>
          </rPr>
          <t xml:space="preserve">
wird automatisch berechnet wenn der Fördersatz unter Punkt
</t>
        </r>
      </text>
    </comment>
    <comment ref="H41" authorId="0">
      <text>
        <r>
          <rPr>
            <b/>
            <sz val="8"/>
            <rFont val="Tahoma"/>
            <family val="0"/>
          </rPr>
          <t>PC1:</t>
        </r>
        <r>
          <rPr>
            <sz val="8"/>
            <rFont val="Tahoma"/>
            <family val="0"/>
          </rPr>
          <t xml:space="preserve">
Fördersatz hier eintragen</t>
        </r>
      </text>
    </comment>
  </commentList>
</comments>
</file>

<file path=xl/sharedStrings.xml><?xml version="1.0" encoding="utf-8"?>
<sst xmlns="http://schemas.openxmlformats.org/spreadsheetml/2006/main" count="188" uniqueCount="135">
  <si>
    <t>Nr.</t>
  </si>
  <si>
    <t>Rechnungsleger</t>
  </si>
  <si>
    <t>Datum</t>
  </si>
  <si>
    <t>Kostenart</t>
  </si>
  <si>
    <t>St-Satz</t>
  </si>
  <si>
    <t>Netto</t>
  </si>
  <si>
    <t>Brutto €</t>
  </si>
  <si>
    <t>Netto €</t>
  </si>
  <si>
    <t>Ust. €</t>
  </si>
  <si>
    <t>Personalkosten des Projektträgers</t>
  </si>
  <si>
    <t>Unbare Eigenleistungen des Projektträgers</t>
  </si>
  <si>
    <t>Investitionskosten</t>
  </si>
  <si>
    <t>Personalkosten</t>
  </si>
  <si>
    <t>Allgemeine Sachkosten</t>
  </si>
  <si>
    <t>LAG-Management</t>
  </si>
  <si>
    <t>Planungen, Konzepte, Gutachten</t>
  </si>
  <si>
    <t>Beratung, Coaching</t>
  </si>
  <si>
    <t>Aus- und Weiterbildung</t>
  </si>
  <si>
    <t>Werbematerial</t>
  </si>
  <si>
    <t>Informationsveranstaltungen</t>
  </si>
  <si>
    <t>Einrichtungen/Ausstattungen</t>
  </si>
  <si>
    <t>Bauliche Investitionen</t>
  </si>
  <si>
    <t>Investitionen in Maschinene</t>
  </si>
  <si>
    <t>Investitionskosten LAG-Management</t>
  </si>
  <si>
    <t>Öffentlichkeitsarbeit</t>
  </si>
  <si>
    <t>4</t>
  </si>
  <si>
    <t>Externe Dienstleistungen</t>
  </si>
  <si>
    <t>Sonstige externe Dienstleistungen, nämlich</t>
  </si>
  <si>
    <t>Sonstige PR Maßnamen, nämlich</t>
  </si>
  <si>
    <t>Sonstige Investitionen, nämlich</t>
  </si>
  <si>
    <t>Beschreibung</t>
  </si>
  <si>
    <t>1</t>
  </si>
  <si>
    <t>2</t>
  </si>
  <si>
    <t>3</t>
  </si>
  <si>
    <t>5</t>
  </si>
  <si>
    <t>1a</t>
  </si>
  <si>
    <t>1b</t>
  </si>
  <si>
    <t>3a</t>
  </si>
  <si>
    <t>3b</t>
  </si>
  <si>
    <t>3c</t>
  </si>
  <si>
    <t>3d</t>
  </si>
  <si>
    <t>3e</t>
  </si>
  <si>
    <t>4a</t>
  </si>
  <si>
    <t>4b</t>
  </si>
  <si>
    <t>4c</t>
  </si>
  <si>
    <t>5a</t>
  </si>
  <si>
    <t>5b</t>
  </si>
  <si>
    <t>5c</t>
  </si>
  <si>
    <t>5d</t>
  </si>
  <si>
    <t>5e</t>
  </si>
  <si>
    <t>Sachkosten</t>
  </si>
  <si>
    <t>Zahldatum</t>
  </si>
  <si>
    <t>€</t>
  </si>
  <si>
    <t>Unbare Eigenleistung des Projektträgers</t>
  </si>
  <si>
    <t>Sonstige, näml.</t>
  </si>
  <si>
    <t>sonstige, näml. PR</t>
  </si>
  <si>
    <t>Investitionen in Maschinen</t>
  </si>
  <si>
    <t>sonstige, nämlich Investionen</t>
  </si>
  <si>
    <t xml:space="preserve">Gesamtkosten </t>
  </si>
  <si>
    <t>1. Personalkosten (gesamt)</t>
  </si>
  <si>
    <t>2. Allgemeine Sachkosten</t>
  </si>
  <si>
    <t>3. Externe Dienstleistungen (gesamt)</t>
  </si>
  <si>
    <t>4. Öffentlichkeitsarbeit (gesamt)</t>
  </si>
  <si>
    <t>5. Investitionskosten (gesamt)</t>
  </si>
  <si>
    <t>KNr.</t>
  </si>
  <si>
    <t>ANr.</t>
  </si>
  <si>
    <t>Abrechnungsdatum</t>
  </si>
  <si>
    <t>Förderbeitrag</t>
  </si>
  <si>
    <t>Eigenmittel</t>
  </si>
  <si>
    <t>1. Angaben zum Projekt</t>
  </si>
  <si>
    <t>Acronym</t>
  </si>
  <si>
    <t>Titel</t>
  </si>
  <si>
    <t>Schlüsselprojekt</t>
  </si>
  <si>
    <t>Antrag vom</t>
  </si>
  <si>
    <t>Förderzusage vom</t>
  </si>
  <si>
    <t>Aktenzahl</t>
  </si>
  <si>
    <t>2. Projektträger</t>
  </si>
  <si>
    <t>Organisation</t>
  </si>
  <si>
    <t>Straße, Nr.</t>
  </si>
  <si>
    <t>Plz, Ort</t>
  </si>
  <si>
    <t>Tel:</t>
  </si>
  <si>
    <t>Fax:</t>
  </si>
  <si>
    <t>e-mail:</t>
  </si>
  <si>
    <t>Ansprechperson:</t>
  </si>
  <si>
    <t>Konto-Nr.</t>
  </si>
  <si>
    <t>Bank:</t>
  </si>
  <si>
    <t xml:space="preserve">Zwischen/Endabrechnung </t>
  </si>
  <si>
    <t>im Rahmen des LEADER+ Programms Vorarlberg</t>
  </si>
  <si>
    <t>An die Programmverantwortliche Landesstelle</t>
  </si>
  <si>
    <t>Agrarbezirksbehörde Bregenz</t>
  </si>
  <si>
    <t>z.H. Herrn DI Walter Vögel</t>
  </si>
  <si>
    <t>Römerstraße 15, Landhaus</t>
  </si>
  <si>
    <t>6901 Bregenz</t>
  </si>
  <si>
    <t>BLZ:</t>
  </si>
  <si>
    <t>Firma1</t>
  </si>
  <si>
    <t>Firma 2</t>
  </si>
  <si>
    <t>Firma3</t>
  </si>
  <si>
    <t>Firma4</t>
  </si>
  <si>
    <t>Firma5</t>
  </si>
  <si>
    <t>Firma6</t>
  </si>
  <si>
    <t>Projektbearbeitung Nov 01</t>
  </si>
  <si>
    <t>Material</t>
  </si>
  <si>
    <t>Gutachten zur Machbarkeit</t>
  </si>
  <si>
    <t>Projektbegleitung</t>
  </si>
  <si>
    <t>Druck Folder</t>
  </si>
  <si>
    <t>Der Projektträger ist vorsteuerabzugsberechtigt:</t>
  </si>
  <si>
    <t>(Brutto)</t>
  </si>
  <si>
    <t>Die Daten der Finanzaufstellung werden automatisch von der Belegerfassung übernommen</t>
  </si>
  <si>
    <t>Zwischenabrechnung 1</t>
  </si>
  <si>
    <t>Förderung</t>
  </si>
  <si>
    <t>Budget gesamt</t>
  </si>
  <si>
    <t>Endabrechnung</t>
  </si>
  <si>
    <t>Summe der abger. Kosten</t>
  </si>
  <si>
    <t>Restbudget</t>
  </si>
  <si>
    <t>Zwischenabrechnung 2</t>
  </si>
  <si>
    <t>Zwischenabrechnung 3</t>
  </si>
  <si>
    <t>(ja/nein)</t>
  </si>
  <si>
    <t>Ort, Datum</t>
  </si>
  <si>
    <t>............................................................................................</t>
  </si>
  <si>
    <t>Unterschrift</t>
  </si>
  <si>
    <r>
      <t xml:space="preserve">BELEGÜBERSICHT </t>
    </r>
    <r>
      <rPr>
        <b/>
        <sz val="10"/>
        <color indexed="62"/>
        <rFont val="Arial"/>
        <family val="2"/>
      </rPr>
      <t>(alle Beträge in Euro)</t>
    </r>
  </si>
  <si>
    <t xml:space="preserve">Summe Netto </t>
  </si>
  <si>
    <t>Summe Brutto</t>
  </si>
  <si>
    <r>
      <t xml:space="preserve">4. Finanzaufstellung </t>
    </r>
    <r>
      <rPr>
        <b/>
        <sz val="10"/>
        <color indexed="62"/>
        <rFont val="Arial"/>
        <family val="2"/>
      </rPr>
      <t>(aktuelle Abrechnung in Euro)</t>
    </r>
  </si>
  <si>
    <r>
      <t xml:space="preserve">3. Abrechnungsübersicht </t>
    </r>
    <r>
      <rPr>
        <b/>
        <sz val="10"/>
        <color indexed="62"/>
        <rFont val="Arial"/>
        <family val="2"/>
      </rPr>
      <t>(in Euro)</t>
    </r>
  </si>
  <si>
    <t>Von den unter Punkt 4 angeführten Kosten wird der Bruttobetrag als Förderbasis verwendet</t>
  </si>
  <si>
    <t>Belegübersicht zu Punkt 4 und</t>
  </si>
  <si>
    <t>Originalbelege samt Zahlungsnachweis siehe Anhang</t>
  </si>
  <si>
    <t>..........................................................................</t>
  </si>
  <si>
    <t>Fördersatz:</t>
  </si>
  <si>
    <t>Wir bitten um Überweisung des Förderbeitrags auf das Eingans angeführte Konto.</t>
  </si>
  <si>
    <t xml:space="preserve">Projekt: </t>
  </si>
  <si>
    <t>Präsentation am XX.xX.XX</t>
  </si>
  <si>
    <t>die hellgelb unterlegten Zellen sind auszufüllen!</t>
  </si>
  <si>
    <t>Bitte unbedingt angeben, da wichtig zur Berechnung der Förderung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</si>
</sst>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#"/>
    <numFmt numFmtId="165" formatCode="#&quot;.&quot;#&quot;.&quot;#&quot;.&quot;#"/>
    <numFmt numFmtId="166" formatCode="dd/mm/yy"/>
    <numFmt numFmtId="167" formatCode="#,##0.00\ _D_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&quot;(&quot;#,##0.00&quot;)&quot;"/>
    <numFmt numFmtId="172" formatCode="&quot;Euro&quot;\ #,##0.00"/>
    <numFmt numFmtId="173" formatCode="\ #,##0.00"/>
  </numFmts>
  <fonts count="32">
    <font>
      <sz val="1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6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b/>
      <i/>
      <sz val="8"/>
      <color indexed="55"/>
      <name val="Arial"/>
      <family val="2"/>
    </font>
    <font>
      <i/>
      <sz val="8"/>
      <color indexed="55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color indexed="54"/>
      <name val="Arial"/>
      <family val="2"/>
    </font>
    <font>
      <sz val="9"/>
      <color indexed="62"/>
      <name val="Arial"/>
      <family val="2"/>
    </font>
    <font>
      <sz val="11"/>
      <color indexed="54"/>
      <name val="Arial"/>
      <family val="2"/>
    </font>
    <font>
      <sz val="10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5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167" fontId="3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 applyProtection="1">
      <alignment horizontal="left" vertical="top"/>
      <protection/>
    </xf>
    <xf numFmtId="49" fontId="6" fillId="0" borderId="2" xfId="0" applyNumberFormat="1" applyFont="1" applyBorder="1" applyAlignment="1" applyProtection="1">
      <alignment horizontal="right" vertical="top"/>
      <protection/>
    </xf>
    <xf numFmtId="14" fontId="3" fillId="0" borderId="3" xfId="0" applyNumberFormat="1" applyFont="1" applyBorder="1" applyAlignment="1" applyProtection="1">
      <alignment horizontal="left" vertical="center"/>
      <protection/>
    </xf>
    <xf numFmtId="49" fontId="2" fillId="0" borderId="3" xfId="0" applyNumberFormat="1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0" fillId="0" borderId="3" xfId="0" applyBorder="1" applyAlignment="1">
      <alignment/>
    </xf>
    <xf numFmtId="167" fontId="1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49" fontId="6" fillId="0" borderId="7" xfId="0" applyNumberFormat="1" applyFont="1" applyBorder="1" applyAlignment="1" applyProtection="1">
      <alignment horizontal="left" vertical="top"/>
      <protection/>
    </xf>
    <xf numFmtId="49" fontId="6" fillId="0" borderId="8" xfId="0" applyNumberFormat="1" applyFont="1" applyBorder="1" applyAlignment="1" applyProtection="1">
      <alignment horizontal="left" vertical="top"/>
      <protection/>
    </xf>
    <xf numFmtId="49" fontId="6" fillId="0" borderId="9" xfId="0" applyNumberFormat="1" applyFont="1" applyBorder="1" applyAlignment="1" applyProtection="1">
      <alignment horizontal="left" vertical="top"/>
      <protection/>
    </xf>
    <xf numFmtId="9" fontId="6" fillId="0" borderId="10" xfId="0" applyNumberFormat="1" applyFont="1" applyBorder="1" applyAlignment="1" applyProtection="1">
      <alignment horizontal="right" vertical="top"/>
      <protection/>
    </xf>
    <xf numFmtId="49" fontId="6" fillId="0" borderId="11" xfId="0" applyNumberFormat="1" applyFont="1" applyBorder="1" applyAlignment="1" applyProtection="1">
      <alignment horizontal="left" vertical="top"/>
      <protection/>
    </xf>
    <xf numFmtId="9" fontId="6" fillId="0" borderId="12" xfId="0" applyNumberFormat="1" applyFont="1" applyBorder="1" applyAlignment="1" applyProtection="1">
      <alignment horizontal="right" vertical="top"/>
      <protection/>
    </xf>
    <xf numFmtId="49" fontId="6" fillId="0" borderId="13" xfId="0" applyNumberFormat="1" applyFont="1" applyBorder="1" applyAlignment="1" applyProtection="1">
      <alignment horizontal="left" vertical="top"/>
      <protection/>
    </xf>
    <xf numFmtId="49" fontId="6" fillId="0" borderId="14" xfId="0" applyNumberFormat="1" applyFont="1" applyBorder="1" applyAlignment="1" applyProtection="1">
      <alignment horizontal="left" vertical="top"/>
      <protection/>
    </xf>
    <xf numFmtId="49" fontId="6" fillId="0" borderId="15" xfId="0" applyNumberFormat="1" applyFont="1" applyBorder="1" applyAlignment="1" applyProtection="1">
      <alignment horizontal="right" vertical="top"/>
      <protection/>
    </xf>
    <xf numFmtId="49" fontId="6" fillId="0" borderId="16" xfId="0" applyNumberFormat="1" applyFont="1" applyBorder="1" applyAlignment="1" applyProtection="1">
      <alignment horizontal="right" vertical="top"/>
      <protection/>
    </xf>
    <xf numFmtId="49" fontId="6" fillId="0" borderId="17" xfId="0" applyNumberFormat="1" applyFont="1" applyBorder="1" applyAlignment="1" applyProtection="1">
      <alignment horizontal="right" vertical="top"/>
      <protection/>
    </xf>
    <xf numFmtId="14" fontId="3" fillId="0" borderId="18" xfId="0" applyNumberFormat="1" applyFont="1" applyBorder="1" applyAlignment="1" applyProtection="1">
      <alignment horizontal="left" vertical="center"/>
      <protection/>
    </xf>
    <xf numFmtId="49" fontId="2" fillId="0" borderId="18" xfId="0" applyNumberFormat="1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171" fontId="16" fillId="0" borderId="19" xfId="0" applyNumberFormat="1" applyFont="1" applyBorder="1" applyAlignment="1" applyProtection="1">
      <alignment horizontal="right" vertical="top"/>
      <protection/>
    </xf>
    <xf numFmtId="171" fontId="17" fillId="0" borderId="20" xfId="0" applyNumberFormat="1" applyFont="1" applyBorder="1" applyAlignment="1" applyProtection="1">
      <alignment horizontal="right" vertical="center"/>
      <protection/>
    </xf>
    <xf numFmtId="171" fontId="16" fillId="0" borderId="20" xfId="0" applyNumberFormat="1" applyFont="1" applyBorder="1" applyAlignment="1" applyProtection="1">
      <alignment horizontal="right"/>
      <protection/>
    </xf>
    <xf numFmtId="171" fontId="17" fillId="0" borderId="20" xfId="0" applyNumberFormat="1" applyFont="1" applyBorder="1" applyAlignment="1" applyProtection="1">
      <alignment horizontal="right"/>
      <protection/>
    </xf>
    <xf numFmtId="171" fontId="16" fillId="0" borderId="21" xfId="0" applyNumberFormat="1" applyFont="1" applyBorder="1" applyAlignment="1" applyProtection="1">
      <alignment horizontal="right" vertical="top"/>
      <protection/>
    </xf>
    <xf numFmtId="171" fontId="16" fillId="0" borderId="22" xfId="0" applyNumberFormat="1" applyFont="1" applyBorder="1" applyAlignment="1" applyProtection="1">
      <alignment horizontal="right" vertical="top"/>
      <protection/>
    </xf>
    <xf numFmtId="171" fontId="16" fillId="0" borderId="23" xfId="0" applyNumberFormat="1" applyFont="1" applyBorder="1" applyAlignment="1" applyProtection="1">
      <alignment horizontal="right" vertical="top"/>
      <protection/>
    </xf>
    <xf numFmtId="49" fontId="6" fillId="0" borderId="24" xfId="0" applyNumberFormat="1" applyFont="1" applyBorder="1" applyAlignment="1" applyProtection="1">
      <alignment horizontal="left" vertical="top"/>
      <protection/>
    </xf>
    <xf numFmtId="166" fontId="12" fillId="0" borderId="0" xfId="0" applyNumberFormat="1" applyFont="1" applyAlignment="1">
      <alignment/>
    </xf>
    <xf numFmtId="49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49" fontId="14" fillId="3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49" fontId="14" fillId="4" borderId="0" xfId="0" applyNumberFormat="1" applyFont="1" applyFill="1" applyAlignment="1">
      <alignment/>
    </xf>
    <xf numFmtId="0" fontId="14" fillId="4" borderId="0" xfId="0" applyFont="1" applyFill="1" applyAlignment="1">
      <alignment/>
    </xf>
    <xf numFmtId="49" fontId="14" fillId="5" borderId="0" xfId="0" applyNumberFormat="1" applyFont="1" applyFill="1" applyAlignment="1">
      <alignment/>
    </xf>
    <xf numFmtId="0" fontId="14" fillId="5" borderId="0" xfId="0" applyFont="1" applyFill="1" applyAlignment="1">
      <alignment/>
    </xf>
    <xf numFmtId="49" fontId="14" fillId="6" borderId="0" xfId="0" applyNumberFormat="1" applyFont="1" applyFill="1" applyAlignment="1">
      <alignment/>
    </xf>
    <xf numFmtId="0" fontId="14" fillId="6" borderId="0" xfId="0" applyFont="1" applyFill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18" fillId="0" borderId="5" xfId="0" applyFont="1" applyBorder="1" applyAlignment="1">
      <alignment/>
    </xf>
    <xf numFmtId="0" fontId="18" fillId="0" borderId="27" xfId="0" applyFont="1" applyBorder="1" applyAlignment="1">
      <alignment horizontal="left"/>
    </xf>
    <xf numFmtId="0" fontId="18" fillId="0" borderId="0" xfId="0" applyFont="1" applyAlignment="1">
      <alignment/>
    </xf>
    <xf numFmtId="4" fontId="18" fillId="0" borderId="27" xfId="0" applyNumberFormat="1" applyFont="1" applyBorder="1" applyAlignment="1">
      <alignment horizontal="center"/>
    </xf>
    <xf numFmtId="4" fontId="18" fillId="0" borderId="28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right" wrapText="1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4" fontId="23" fillId="0" borderId="29" xfId="0" applyNumberFormat="1" applyFont="1" applyBorder="1" applyAlignment="1">
      <alignment/>
    </xf>
    <xf numFmtId="4" fontId="14" fillId="0" borderId="29" xfId="0" applyNumberFormat="1" applyFont="1" applyBorder="1" applyAlignment="1">
      <alignment/>
    </xf>
    <xf numFmtId="0" fontId="13" fillId="0" borderId="30" xfId="0" applyFont="1" applyBorder="1" applyAlignment="1">
      <alignment vertical="center"/>
    </xf>
    <xf numFmtId="4" fontId="13" fillId="0" borderId="30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173" fontId="27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67" fontId="6" fillId="0" borderId="16" xfId="0" applyNumberFormat="1" applyFont="1" applyBorder="1" applyAlignment="1" applyProtection="1">
      <alignment horizontal="right" vertical="top"/>
      <protection/>
    </xf>
    <xf numFmtId="167" fontId="6" fillId="0" borderId="17" xfId="0" applyNumberFormat="1" applyFont="1" applyBorder="1" applyAlignment="1" applyProtection="1">
      <alignment horizontal="right" vertical="top"/>
      <protection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167" fontId="1" fillId="0" borderId="0" xfId="0" applyNumberFormat="1" applyFont="1" applyBorder="1" applyAlignment="1" applyProtection="1">
      <alignment vertical="center"/>
      <protection/>
    </xf>
    <xf numFmtId="167" fontId="6" fillId="0" borderId="15" xfId="0" applyNumberFormat="1" applyFont="1" applyBorder="1" applyAlignment="1" applyProtection="1">
      <alignment horizontal="right" vertical="top"/>
      <protection/>
    </xf>
    <xf numFmtId="167" fontId="6" fillId="0" borderId="2" xfId="0" applyNumberFormat="1" applyFont="1" applyBorder="1" applyAlignment="1" applyProtection="1">
      <alignment horizontal="right" vertical="top"/>
      <protection/>
    </xf>
    <xf numFmtId="4" fontId="4" fillId="0" borderId="25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4" fontId="4" fillId="0" borderId="38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4" fontId="18" fillId="0" borderId="27" xfId="0" applyNumberFormat="1" applyFont="1" applyBorder="1" applyAlignment="1" applyProtection="1">
      <alignment horizontal="center"/>
      <protection/>
    </xf>
    <xf numFmtId="4" fontId="18" fillId="0" borderId="28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 horizontal="right"/>
    </xf>
    <xf numFmtId="49" fontId="25" fillId="0" borderId="0" xfId="0" applyNumberFormat="1" applyFont="1" applyFill="1" applyBorder="1" applyAlignment="1" applyProtection="1" quotePrefix="1">
      <alignment horizontal="left" vertical="top"/>
      <protection/>
    </xf>
    <xf numFmtId="0" fontId="5" fillId="7" borderId="25" xfId="0" applyFont="1" applyFill="1" applyBorder="1" applyAlignment="1">
      <alignment horizontal="left" vertical="center"/>
    </xf>
    <xf numFmtId="0" fontId="5" fillId="7" borderId="37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0" fontId="5" fillId="7" borderId="39" xfId="0" applyFont="1" applyFill="1" applyBorder="1" applyAlignment="1">
      <alignment horizontal="left" vertical="center"/>
    </xf>
    <xf numFmtId="9" fontId="24" fillId="7" borderId="40" xfId="0" applyNumberFormat="1" applyFont="1" applyFill="1" applyBorder="1" applyAlignment="1">
      <alignment horizontal="center" vertical="center"/>
    </xf>
    <xf numFmtId="4" fontId="4" fillId="7" borderId="25" xfId="0" applyNumberFormat="1" applyFont="1" applyFill="1" applyBorder="1" applyAlignment="1">
      <alignment horizontal="center"/>
    </xf>
    <xf numFmtId="4" fontId="18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center"/>
    </xf>
    <xf numFmtId="4" fontId="4" fillId="7" borderId="26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13" fillId="7" borderId="30" xfId="0" applyFont="1" applyFill="1" applyBorder="1" applyAlignment="1">
      <alignment vertical="center"/>
    </xf>
    <xf numFmtId="166" fontId="13" fillId="7" borderId="30" xfId="0" applyNumberFormat="1" applyFont="1" applyFill="1" applyBorder="1" applyAlignment="1">
      <alignment vertical="center"/>
    </xf>
    <xf numFmtId="49" fontId="13" fillId="7" borderId="30" xfId="0" applyNumberFormat="1" applyFont="1" applyFill="1" applyBorder="1" applyAlignment="1">
      <alignment vertical="center"/>
    </xf>
    <xf numFmtId="0" fontId="13" fillId="7" borderId="30" xfId="0" applyFont="1" applyFill="1" applyBorder="1" applyAlignment="1">
      <alignment vertical="center" wrapText="1"/>
    </xf>
    <xf numFmtId="4" fontId="13" fillId="7" borderId="30" xfId="0" applyNumberFormat="1" applyFont="1" applyFill="1" applyBorder="1" applyAlignment="1">
      <alignment horizontal="right" vertical="center"/>
    </xf>
    <xf numFmtId="9" fontId="13" fillId="7" borderId="30" xfId="0" applyNumberFormat="1" applyFont="1" applyFill="1" applyBorder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12" fillId="0" borderId="0" xfId="0" applyFont="1" applyAlignment="1" applyProtection="1">
      <alignment/>
      <protection hidden="1"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6</xdr:row>
      <xdr:rowOff>28575</xdr:rowOff>
    </xdr:from>
    <xdr:to>
      <xdr:col>7</xdr:col>
      <xdr:colOff>695325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76325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ktantrag+Kalkulation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+ Projektantrag"/>
      <sheetName val="Deckblatt_Kalkulation"/>
      <sheetName val="1Personal+Externe"/>
      <sheetName val="2Arbeitspakete"/>
      <sheetName val="3Aktivitäten"/>
      <sheetName val="4Kosten"/>
      <sheetName val="5TageKalkulation"/>
      <sheetName val="6Zeit_Fördersatz"/>
      <sheetName val="Punkt 7"/>
      <sheetName val="Gemeinden"/>
      <sheetName val="ST_Intervention LEADER+"/>
      <sheetName val="Staatenliste"/>
      <sheetName val="Exportdaten"/>
      <sheetName val="Exportdaten Punkt 7"/>
    </sheetNames>
    <sheetDataSet>
      <sheetData sheetId="5">
        <row r="12">
          <cell r="D12" t="str">
            <v>Nr.zu</v>
          </cell>
          <cell r="F12" t="str">
            <v>Bezeichnung</v>
          </cell>
        </row>
      </sheetData>
      <sheetData sheetId="6">
        <row r="6"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M93"/>
  <sheetViews>
    <sheetView showGridLines="0" zoomScale="75" zoomScaleNormal="75" workbookViewId="0" topLeftCell="A65">
      <selection activeCell="N61" sqref="N61"/>
    </sheetView>
  </sheetViews>
  <sheetFormatPr defaultColWidth="11.421875" defaultRowHeight="12.75"/>
  <cols>
    <col min="1" max="1" width="29.28125" style="0" customWidth="1"/>
    <col min="2" max="2" width="19.7109375" style="0" customWidth="1"/>
    <col min="3" max="3" width="5.8515625" style="0" customWidth="1"/>
    <col min="4" max="5" width="1.1484375" style="0" customWidth="1"/>
    <col min="6" max="6" width="4.00390625" style="0" customWidth="1"/>
    <col min="7" max="7" width="12.57421875" style="0" bestFit="1" customWidth="1"/>
    <col min="9" max="9" width="1.28515625" style="0" customWidth="1"/>
  </cols>
  <sheetData>
    <row r="3" s="11" customFormat="1" ht="14.25">
      <c r="A3" s="11" t="s">
        <v>88</v>
      </c>
    </row>
    <row r="4" s="11" customFormat="1" ht="14.25">
      <c r="A4" s="11" t="s">
        <v>89</v>
      </c>
    </row>
    <row r="5" s="11" customFormat="1" ht="14.25">
      <c r="A5" s="11" t="s">
        <v>90</v>
      </c>
    </row>
    <row r="6" s="11" customFormat="1" ht="14.25">
      <c r="A6" s="11" t="s">
        <v>91</v>
      </c>
    </row>
    <row r="7" s="11" customFormat="1" ht="14.25">
      <c r="A7" s="11" t="s">
        <v>92</v>
      </c>
    </row>
    <row r="8" s="11" customFormat="1" ht="14.25"/>
    <row r="9" s="11" customFormat="1" ht="14.25"/>
    <row r="10" s="11" customFormat="1" ht="15" thickBot="1"/>
    <row r="11" spans="1:8" s="11" customFormat="1" ht="26.25" customHeight="1" thickTop="1">
      <c r="A11" s="115" t="s">
        <v>86</v>
      </c>
      <c r="B11" s="116"/>
      <c r="C11" s="116"/>
      <c r="D11" s="116"/>
      <c r="E11" s="116"/>
      <c r="F11" s="116"/>
      <c r="G11" s="116"/>
      <c r="H11" s="117"/>
    </row>
    <row r="12" spans="1:8" s="11" customFormat="1" ht="26.25" customHeight="1" thickBot="1">
      <c r="A12" s="118" t="s">
        <v>87</v>
      </c>
      <c r="B12" s="119"/>
      <c r="C12" s="119"/>
      <c r="D12" s="119"/>
      <c r="E12" s="119"/>
      <c r="F12" s="119"/>
      <c r="G12" s="119"/>
      <c r="H12" s="120"/>
    </row>
    <row r="13" spans="1:8" s="11" customFormat="1" ht="19.5" customHeight="1" thickTop="1">
      <c r="A13" s="18"/>
      <c r="B13" s="18"/>
      <c r="C13" s="18"/>
      <c r="D13" s="18"/>
      <c r="E13" s="18"/>
      <c r="F13" s="18"/>
      <c r="G13" s="18"/>
      <c r="H13" s="18"/>
    </row>
    <row r="14" s="11" customFormat="1" ht="18">
      <c r="A14" s="17" t="s">
        <v>69</v>
      </c>
    </row>
    <row r="15" s="11" customFormat="1" ht="6" customHeight="1" thickBot="1"/>
    <row r="16" spans="1:11" s="19" customFormat="1" ht="20.25" customHeight="1">
      <c r="A16" s="30" t="s">
        <v>70</v>
      </c>
      <c r="B16" s="135"/>
      <c r="C16" s="135"/>
      <c r="D16" s="135"/>
      <c r="E16" s="135"/>
      <c r="F16" s="135"/>
      <c r="G16" s="135"/>
      <c r="H16" s="136"/>
      <c r="J16" s="155"/>
      <c r="K16" s="19" t="s">
        <v>133</v>
      </c>
    </row>
    <row r="17" spans="1:8" s="19" customFormat="1" ht="40.5" customHeight="1">
      <c r="A17" s="31" t="s">
        <v>71</v>
      </c>
      <c r="B17" s="137"/>
      <c r="C17" s="137"/>
      <c r="D17" s="137"/>
      <c r="E17" s="137"/>
      <c r="F17" s="137"/>
      <c r="G17" s="137"/>
      <c r="H17" s="138"/>
    </row>
    <row r="18" spans="1:8" s="19" customFormat="1" ht="20.25" customHeight="1">
      <c r="A18" s="31" t="s">
        <v>72</v>
      </c>
      <c r="B18" s="139"/>
      <c r="C18" s="139"/>
      <c r="D18" s="139"/>
      <c r="E18" s="139"/>
      <c r="F18" s="139"/>
      <c r="G18" s="139"/>
      <c r="H18" s="140"/>
    </row>
    <row r="19" spans="1:8" s="19" customFormat="1" ht="20.25" customHeight="1">
      <c r="A19" s="31" t="s">
        <v>73</v>
      </c>
      <c r="B19" s="139"/>
      <c r="C19" s="139"/>
      <c r="D19" s="139"/>
      <c r="E19" s="139"/>
      <c r="F19" s="139"/>
      <c r="G19" s="139"/>
      <c r="H19" s="140"/>
    </row>
    <row r="20" spans="1:13" s="19" customFormat="1" ht="20.25" customHeight="1">
      <c r="A20" s="31" t="s">
        <v>74</v>
      </c>
      <c r="B20" s="139"/>
      <c r="C20" s="139"/>
      <c r="D20" s="139"/>
      <c r="E20" s="139"/>
      <c r="F20" s="139"/>
      <c r="G20" s="139"/>
      <c r="H20" s="140"/>
      <c r="M20"/>
    </row>
    <row r="21" spans="1:8" s="19" customFormat="1" ht="20.25" customHeight="1" thickBot="1">
      <c r="A21" s="32" t="s">
        <v>75</v>
      </c>
      <c r="B21" s="141"/>
      <c r="C21" s="141"/>
      <c r="D21" s="141"/>
      <c r="E21" s="141"/>
      <c r="F21" s="141"/>
      <c r="G21" s="141"/>
      <c r="H21" s="142"/>
    </row>
    <row r="22" s="11" customFormat="1" ht="14.25"/>
    <row r="23" s="11" customFormat="1" ht="14.25"/>
    <row r="24" s="11" customFormat="1" ht="18">
      <c r="A24" s="17" t="s">
        <v>76</v>
      </c>
    </row>
    <row r="25" s="11" customFormat="1" ht="6" customHeight="1" thickBot="1"/>
    <row r="26" spans="1:8" s="19" customFormat="1" ht="20.25" customHeight="1">
      <c r="A26" s="30" t="s">
        <v>77</v>
      </c>
      <c r="B26" s="135"/>
      <c r="C26" s="135"/>
      <c r="D26" s="135"/>
      <c r="E26" s="135"/>
      <c r="F26" s="135"/>
      <c r="G26" s="135"/>
      <c r="H26" s="136"/>
    </row>
    <row r="27" spans="1:8" s="19" customFormat="1" ht="20.25" customHeight="1">
      <c r="A27" s="31" t="s">
        <v>78</v>
      </c>
      <c r="B27" s="139"/>
      <c r="C27" s="139"/>
      <c r="D27" s="139"/>
      <c r="E27" s="139"/>
      <c r="F27" s="139"/>
      <c r="G27" s="139"/>
      <c r="H27" s="140"/>
    </row>
    <row r="28" spans="1:8" s="19" customFormat="1" ht="20.25" customHeight="1">
      <c r="A28" s="31" t="s">
        <v>79</v>
      </c>
      <c r="B28" s="139"/>
      <c r="C28" s="139"/>
      <c r="D28" s="139"/>
      <c r="E28" s="139"/>
      <c r="F28" s="139"/>
      <c r="G28" s="139"/>
      <c r="H28" s="140"/>
    </row>
    <row r="29" spans="1:8" s="19" customFormat="1" ht="20.25" customHeight="1">
      <c r="A29" s="31" t="s">
        <v>80</v>
      </c>
      <c r="B29" s="139"/>
      <c r="C29" s="139"/>
      <c r="D29" s="139"/>
      <c r="E29" s="139"/>
      <c r="F29" s="139"/>
      <c r="G29" s="139"/>
      <c r="H29" s="140"/>
    </row>
    <row r="30" spans="1:8" s="19" customFormat="1" ht="20.25" customHeight="1">
      <c r="A30" s="31" t="s">
        <v>81</v>
      </c>
      <c r="B30" s="139"/>
      <c r="C30" s="139"/>
      <c r="D30" s="139"/>
      <c r="E30" s="139"/>
      <c r="F30" s="139"/>
      <c r="G30" s="139"/>
      <c r="H30" s="140"/>
    </row>
    <row r="31" spans="1:8" s="19" customFormat="1" ht="20.25" customHeight="1">
      <c r="A31" s="31" t="s">
        <v>82</v>
      </c>
      <c r="B31" s="139"/>
      <c r="C31" s="139"/>
      <c r="D31" s="139"/>
      <c r="E31" s="139"/>
      <c r="F31" s="139"/>
      <c r="G31" s="139"/>
      <c r="H31" s="140"/>
    </row>
    <row r="32" spans="1:8" s="19" customFormat="1" ht="20.25" customHeight="1" thickBot="1">
      <c r="A32" s="32" t="s">
        <v>83</v>
      </c>
      <c r="B32" s="141"/>
      <c r="C32" s="141"/>
      <c r="D32" s="141"/>
      <c r="E32" s="141"/>
      <c r="F32" s="141"/>
      <c r="G32" s="141"/>
      <c r="H32" s="142"/>
    </row>
    <row r="33" s="11" customFormat="1" ht="19.5" customHeight="1" thickBot="1"/>
    <row r="34" spans="1:8" s="19" customFormat="1" ht="19.5" customHeight="1">
      <c r="A34" s="30" t="s">
        <v>85</v>
      </c>
      <c r="B34" s="135"/>
      <c r="C34" s="135"/>
      <c r="D34" s="135"/>
      <c r="E34" s="135"/>
      <c r="F34" s="135"/>
      <c r="G34" s="135"/>
      <c r="H34" s="136"/>
    </row>
    <row r="35" spans="1:8" s="19" customFormat="1" ht="19.5" customHeight="1">
      <c r="A35" s="31" t="s">
        <v>84</v>
      </c>
      <c r="B35" s="139"/>
      <c r="C35" s="139"/>
      <c r="D35" s="139"/>
      <c r="E35" s="139"/>
      <c r="F35" s="139"/>
      <c r="G35" s="139"/>
      <c r="H35" s="140"/>
    </row>
    <row r="36" spans="1:8" s="19" customFormat="1" ht="19.5" customHeight="1" thickBot="1">
      <c r="A36" s="32" t="s">
        <v>93</v>
      </c>
      <c r="B36" s="141"/>
      <c r="C36" s="141"/>
      <c r="D36" s="141"/>
      <c r="E36" s="141"/>
      <c r="F36" s="141"/>
      <c r="G36" s="141"/>
      <c r="H36" s="142"/>
    </row>
    <row r="37" spans="1:8" s="19" customFormat="1" ht="30.75" customHeight="1" thickBot="1">
      <c r="A37" s="28"/>
      <c r="B37" s="29"/>
      <c r="C37" s="29"/>
      <c r="D37" s="29"/>
      <c r="E37" s="29"/>
      <c r="F37" s="29"/>
      <c r="G37" s="33"/>
      <c r="H37" s="92" t="s">
        <v>116</v>
      </c>
    </row>
    <row r="38" spans="1:10" s="93" customFormat="1" ht="15.75" customHeight="1" thickBot="1">
      <c r="A38" s="103" t="s">
        <v>105</v>
      </c>
      <c r="B38" s="104"/>
      <c r="C38" s="104"/>
      <c r="D38" s="104"/>
      <c r="E38" s="104"/>
      <c r="F38" s="104"/>
      <c r="G38" s="105"/>
      <c r="H38" s="143"/>
      <c r="J38" s="93" t="s">
        <v>134</v>
      </c>
    </row>
    <row r="39" spans="1:10" s="94" customFormat="1" ht="19.5" customHeight="1" thickBot="1">
      <c r="A39" s="106" t="s">
        <v>125</v>
      </c>
      <c r="B39" s="106"/>
      <c r="C39" s="106"/>
      <c r="D39" s="106"/>
      <c r="E39" s="106"/>
      <c r="F39" s="106"/>
      <c r="G39" s="106"/>
      <c r="H39" s="143"/>
      <c r="J39" s="93" t="s">
        <v>134</v>
      </c>
    </row>
    <row r="40" s="11" customFormat="1" ht="15" thickBot="1"/>
    <row r="41" spans="1:8" s="11" customFormat="1" ht="18.75" thickBot="1">
      <c r="A41" s="17" t="s">
        <v>124</v>
      </c>
      <c r="G41" s="133" t="s">
        <v>129</v>
      </c>
      <c r="H41" s="143">
        <v>0</v>
      </c>
    </row>
    <row r="42" s="11" customFormat="1" ht="18.75" thickBot="1">
      <c r="A42" s="17"/>
    </row>
    <row r="43" spans="1:8" s="11" customFormat="1" ht="19.5" customHeight="1">
      <c r="A43" s="77" t="s">
        <v>110</v>
      </c>
      <c r="B43" s="144">
        <v>0</v>
      </c>
      <c r="C43" s="78" t="s">
        <v>109</v>
      </c>
      <c r="D43" s="78"/>
      <c r="E43" s="78"/>
      <c r="F43" s="78"/>
      <c r="G43" s="124">
        <f>B43*Fördersatz</f>
        <v>0</v>
      </c>
      <c r="H43" s="125"/>
    </row>
    <row r="44" spans="1:8" s="88" customFormat="1" ht="19.5" customHeight="1">
      <c r="A44" s="86" t="s">
        <v>108</v>
      </c>
      <c r="B44" s="145">
        <v>0</v>
      </c>
      <c r="C44" s="87" t="s">
        <v>109</v>
      </c>
      <c r="D44" s="87"/>
      <c r="E44" s="87"/>
      <c r="F44" s="87"/>
      <c r="G44" s="131">
        <f>B44*Fördersatz</f>
        <v>0</v>
      </c>
      <c r="H44" s="132"/>
    </row>
    <row r="45" spans="1:8" s="88" customFormat="1" ht="19.5" customHeight="1">
      <c r="A45" s="86" t="s">
        <v>114</v>
      </c>
      <c r="B45" s="145">
        <v>0</v>
      </c>
      <c r="C45" s="87" t="s">
        <v>109</v>
      </c>
      <c r="D45" s="87"/>
      <c r="E45" s="87"/>
      <c r="F45" s="87"/>
      <c r="G45" s="89">
        <f>B45*Fördersatz</f>
        <v>0</v>
      </c>
      <c r="H45" s="90"/>
    </row>
    <row r="46" spans="1:8" s="88" customFormat="1" ht="19.5" customHeight="1">
      <c r="A46" s="86" t="s">
        <v>115</v>
      </c>
      <c r="B46" s="145">
        <v>0</v>
      </c>
      <c r="C46" s="87" t="s">
        <v>109</v>
      </c>
      <c r="D46" s="87"/>
      <c r="E46" s="87"/>
      <c r="F46" s="87"/>
      <c r="G46" s="89">
        <f>B46*Fördersatz</f>
        <v>0</v>
      </c>
      <c r="H46" s="90"/>
    </row>
    <row r="47" spans="1:8" s="88" customFormat="1" ht="19.5" customHeight="1">
      <c r="A47" s="86" t="s">
        <v>111</v>
      </c>
      <c r="B47" s="145">
        <v>0</v>
      </c>
      <c r="C47" s="87" t="s">
        <v>109</v>
      </c>
      <c r="D47" s="87"/>
      <c r="E47" s="87"/>
      <c r="F47" s="87"/>
      <c r="G47" s="89">
        <f>B47*Fördersatz</f>
        <v>0</v>
      </c>
      <c r="H47" s="90"/>
    </row>
    <row r="48" spans="1:8" s="12" customFormat="1" ht="19.5" customHeight="1">
      <c r="A48" s="84" t="s">
        <v>112</v>
      </c>
      <c r="B48" s="146">
        <f>SUM(B44:B47)</f>
        <v>0</v>
      </c>
      <c r="C48" s="127" t="s">
        <v>109</v>
      </c>
      <c r="D48" s="127"/>
      <c r="E48" s="127"/>
      <c r="F48" s="127"/>
      <c r="G48" s="91">
        <f>SUM(G44:H47)</f>
        <v>0</v>
      </c>
      <c r="H48" s="126"/>
    </row>
    <row r="49" spans="1:8" s="12" customFormat="1" ht="19.5" customHeight="1" thickBot="1">
      <c r="A49" s="79" t="s">
        <v>113</v>
      </c>
      <c r="B49" s="147">
        <f>B43-B48</f>
        <v>0</v>
      </c>
      <c r="C49" s="85" t="s">
        <v>109</v>
      </c>
      <c r="D49" s="85"/>
      <c r="E49" s="85"/>
      <c r="F49" s="85"/>
      <c r="G49" s="128">
        <f>G43-G48</f>
        <v>0</v>
      </c>
      <c r="H49" s="129"/>
    </row>
    <row r="50" spans="1:8" s="12" customFormat="1" ht="15">
      <c r="A50" s="80"/>
      <c r="B50" s="81"/>
      <c r="C50" s="82"/>
      <c r="D50" s="82"/>
      <c r="E50" s="82"/>
      <c r="F50" s="82"/>
      <c r="G50" s="83"/>
      <c r="H50" s="83"/>
    </row>
    <row r="51" spans="1:8" s="12" customFormat="1" ht="15">
      <c r="A51" s="80"/>
      <c r="B51" s="81"/>
      <c r="C51" s="82"/>
      <c r="D51" s="82"/>
      <c r="E51" s="82"/>
      <c r="F51" s="82"/>
      <c r="G51" s="83"/>
      <c r="H51" s="83"/>
    </row>
    <row r="52" s="11" customFormat="1" ht="14.25"/>
    <row r="53" spans="1:9" s="11" customFormat="1" ht="18">
      <c r="A53" s="17" t="s">
        <v>123</v>
      </c>
      <c r="G53" s="11" t="s">
        <v>5</v>
      </c>
      <c r="H53" s="50" t="s">
        <v>106</v>
      </c>
      <c r="I53" s="12" t="s">
        <v>107</v>
      </c>
    </row>
    <row r="54" ht="13.5" thickBot="1">
      <c r="H54" s="51"/>
    </row>
    <row r="55" spans="1:10" s="13" customFormat="1" ht="15.75" thickBot="1">
      <c r="A55" s="20" t="s">
        <v>59</v>
      </c>
      <c r="B55" s="59"/>
      <c r="C55" s="21" t="s">
        <v>52</v>
      </c>
      <c r="D55" s="123">
        <f>SUM(D56:G57)</f>
        <v>0</v>
      </c>
      <c r="E55" s="123"/>
      <c r="F55" s="123"/>
      <c r="G55" s="123"/>
      <c r="H55" s="52">
        <f>SUM(H56:H57)</f>
        <v>0</v>
      </c>
      <c r="J55" s="14"/>
    </row>
    <row r="56" spans="1:10" ht="12.75">
      <c r="A56" s="22" t="s">
        <v>9</v>
      </c>
      <c r="B56" s="45"/>
      <c r="C56" s="5" t="s">
        <v>52</v>
      </c>
      <c r="D56" s="121">
        <f>SUMIF(ANr.,"1a",netto)</f>
        <v>0</v>
      </c>
      <c r="E56" s="121"/>
      <c r="F56" s="121"/>
      <c r="G56" s="121"/>
      <c r="H56" s="53">
        <f>SUMIF(ANr.,"1a",brutto)</f>
        <v>0</v>
      </c>
      <c r="J56" s="1"/>
    </row>
    <row r="57" spans="1:10" ht="12.75">
      <c r="A57" s="22" t="s">
        <v>53</v>
      </c>
      <c r="B57" s="45"/>
      <c r="C57" s="5" t="s">
        <v>52</v>
      </c>
      <c r="D57" s="121">
        <f>unbare+SUMIF(ANr.,"1b",netto)</f>
        <v>0</v>
      </c>
      <c r="E57" s="121"/>
      <c r="F57" s="121"/>
      <c r="G57" s="121"/>
      <c r="H57" s="53">
        <f>SUMIF(ANr.,"1b",brutto)</f>
        <v>0</v>
      </c>
      <c r="J57" s="1"/>
    </row>
    <row r="58" spans="1:10" ht="13.5" thickBot="1">
      <c r="A58" s="22"/>
      <c r="B58" s="45"/>
      <c r="C58" s="5"/>
      <c r="D58" s="26"/>
      <c r="E58" s="26"/>
      <c r="F58" s="26"/>
      <c r="G58" s="26"/>
      <c r="H58" s="53"/>
      <c r="I58" s="4"/>
      <c r="J58" s="1"/>
    </row>
    <row r="59" spans="1:10" s="13" customFormat="1" ht="15.75" thickBot="1">
      <c r="A59" s="20" t="s">
        <v>60</v>
      </c>
      <c r="B59" s="59"/>
      <c r="C59" s="21" t="s">
        <v>52</v>
      </c>
      <c r="D59" s="123">
        <f>SUMIF(ANr.,"2",netto)</f>
        <v>0</v>
      </c>
      <c r="E59" s="123"/>
      <c r="F59" s="123"/>
      <c r="G59" s="123"/>
      <c r="H59" s="52">
        <f>SUMIF(ANr.,2,brutto)</f>
        <v>0</v>
      </c>
      <c r="J59" s="14"/>
    </row>
    <row r="60" spans="1:10" ht="13.5" thickBot="1">
      <c r="A60" s="23"/>
      <c r="B60" s="46"/>
      <c r="C60" s="6"/>
      <c r="D60" s="26"/>
      <c r="E60" s="26"/>
      <c r="F60" s="26"/>
      <c r="G60" s="26"/>
      <c r="H60" s="54"/>
      <c r="I60" s="4"/>
      <c r="J60" s="1"/>
    </row>
    <row r="61" spans="1:10" s="13" customFormat="1" ht="15.75" thickBot="1">
      <c r="A61" s="40" t="s">
        <v>61</v>
      </c>
      <c r="B61" s="41"/>
      <c r="C61" s="21" t="s">
        <v>52</v>
      </c>
      <c r="D61" s="123">
        <f>SUM(D62:G66)</f>
        <v>0</v>
      </c>
      <c r="E61" s="123"/>
      <c r="F61" s="123"/>
      <c r="G61" s="123"/>
      <c r="H61" s="52">
        <f>SUM(H62:H66)</f>
        <v>0</v>
      </c>
      <c r="J61" s="14"/>
    </row>
    <row r="62" spans="1:10" ht="12.75">
      <c r="A62" s="24" t="s">
        <v>14</v>
      </c>
      <c r="B62" s="47"/>
      <c r="C62" s="5" t="s">
        <v>52</v>
      </c>
      <c r="D62" s="121">
        <f>SUMIF(ANr.,"3a",netto)</f>
        <v>0</v>
      </c>
      <c r="E62" s="121"/>
      <c r="F62" s="121"/>
      <c r="G62" s="121"/>
      <c r="H62" s="53">
        <f>SUMIF(ANr.,"3a",brutto)</f>
        <v>0</v>
      </c>
      <c r="J62" s="1"/>
    </row>
    <row r="63" spans="1:10" ht="12.75">
      <c r="A63" s="22" t="s">
        <v>15</v>
      </c>
      <c r="B63" s="45"/>
      <c r="C63" s="5" t="s">
        <v>52</v>
      </c>
      <c r="D63" s="121">
        <f>SUMIF(ANr.,"3b",netto)</f>
        <v>0</v>
      </c>
      <c r="E63" s="121"/>
      <c r="F63" s="121"/>
      <c r="G63" s="121"/>
      <c r="H63" s="53">
        <f>SUMIF(ANr.,"3b",brutto)</f>
        <v>0</v>
      </c>
      <c r="J63" s="1"/>
    </row>
    <row r="64" spans="1:10" ht="12.75">
      <c r="A64" s="22" t="s">
        <v>16</v>
      </c>
      <c r="B64" s="45"/>
      <c r="C64" s="5" t="s">
        <v>52</v>
      </c>
      <c r="D64" s="121">
        <f>SUMIF(ANr.,"3c",netto)</f>
        <v>0</v>
      </c>
      <c r="E64" s="121"/>
      <c r="F64" s="121"/>
      <c r="G64" s="121"/>
      <c r="H64" s="53">
        <f>SUMIF(ANr.,"3c",brutto)</f>
        <v>0</v>
      </c>
      <c r="J64" s="1"/>
    </row>
    <row r="65" spans="1:10" ht="12.75">
      <c r="A65" s="24" t="s">
        <v>17</v>
      </c>
      <c r="B65" s="47"/>
      <c r="C65" s="5" t="s">
        <v>52</v>
      </c>
      <c r="D65" s="121">
        <f>SUMIF(ANr.,"3d",netto)</f>
        <v>0</v>
      </c>
      <c r="E65" s="121"/>
      <c r="F65" s="121"/>
      <c r="G65" s="121"/>
      <c r="H65" s="53">
        <f>SUMIF(ANr.,"3d",brutto)</f>
        <v>0</v>
      </c>
      <c r="J65" s="1"/>
    </row>
    <row r="66" spans="1:10" ht="12.75">
      <c r="A66" s="24" t="s">
        <v>54</v>
      </c>
      <c r="B66" s="47"/>
      <c r="C66" s="5" t="s">
        <v>52</v>
      </c>
      <c r="D66" s="121">
        <f>SUMIF(ANr.,"3e",netto)</f>
        <v>0</v>
      </c>
      <c r="E66" s="121"/>
      <c r="F66" s="121"/>
      <c r="G66" s="121"/>
      <c r="H66" s="53">
        <f>SUMIF(ANr.,"3e",brutto)</f>
        <v>0</v>
      </c>
      <c r="J66" s="1"/>
    </row>
    <row r="67" spans="1:10" ht="13.5" thickBot="1">
      <c r="A67" s="24"/>
      <c r="B67" s="47"/>
      <c r="C67" s="5"/>
      <c r="D67" s="26"/>
      <c r="E67" s="26"/>
      <c r="F67" s="26"/>
      <c r="G67" s="26"/>
      <c r="H67" s="53"/>
      <c r="I67" s="4"/>
      <c r="J67" s="1"/>
    </row>
    <row r="68" spans="1:10" s="13" customFormat="1" ht="15.75" thickBot="1">
      <c r="A68" s="40" t="s">
        <v>62</v>
      </c>
      <c r="B68" s="41"/>
      <c r="C68" s="21" t="s">
        <v>52</v>
      </c>
      <c r="D68" s="123">
        <f>SUM(D69:G71)</f>
        <v>0</v>
      </c>
      <c r="E68" s="123"/>
      <c r="F68" s="123"/>
      <c r="G68" s="123"/>
      <c r="H68" s="52">
        <f>SUM(H69:H71)</f>
        <v>0</v>
      </c>
      <c r="J68" s="14"/>
    </row>
    <row r="69" spans="1:10" ht="12.75">
      <c r="A69" s="24" t="s">
        <v>18</v>
      </c>
      <c r="B69" s="47"/>
      <c r="C69" s="5" t="s">
        <v>52</v>
      </c>
      <c r="D69" s="121">
        <f>SUMIF(ANr.,"4a",netto)</f>
        <v>0</v>
      </c>
      <c r="E69" s="121"/>
      <c r="F69" s="121"/>
      <c r="G69" s="121"/>
      <c r="H69" s="53">
        <f>SUMIF(ANr.,"4a",brutto)</f>
        <v>0</v>
      </c>
      <c r="J69" s="1"/>
    </row>
    <row r="70" spans="1:8" ht="12.75">
      <c r="A70" s="22" t="s">
        <v>19</v>
      </c>
      <c r="B70" s="45"/>
      <c r="C70" s="5" t="s">
        <v>52</v>
      </c>
      <c r="D70" s="121">
        <f>SUMIF(ANr.,"4b",netto)</f>
        <v>0</v>
      </c>
      <c r="E70" s="121"/>
      <c r="F70" s="121"/>
      <c r="G70" s="121"/>
      <c r="H70" s="53">
        <f>SUMIF(ANr.,"4b",brutto)</f>
        <v>0</v>
      </c>
    </row>
    <row r="71" spans="1:8" ht="12.75">
      <c r="A71" s="24" t="s">
        <v>55</v>
      </c>
      <c r="B71" s="47"/>
      <c r="C71" s="5" t="s">
        <v>52</v>
      </c>
      <c r="D71" s="121">
        <f>SUMIF(ANr.,"4c",netto)</f>
        <v>0</v>
      </c>
      <c r="E71" s="121"/>
      <c r="F71" s="121"/>
      <c r="G71" s="121"/>
      <c r="H71" s="53">
        <f>SUMIF(ANr.,"4c",brutto)</f>
        <v>0</v>
      </c>
    </row>
    <row r="72" spans="1:8" ht="13.5" thickBot="1">
      <c r="A72" s="24"/>
      <c r="B72" s="47"/>
      <c r="C72" s="5"/>
      <c r="D72" s="7"/>
      <c r="E72" s="7"/>
      <c r="F72" s="7"/>
      <c r="G72" s="7"/>
      <c r="H72" s="53"/>
    </row>
    <row r="73" spans="1:10" s="13" customFormat="1" ht="15.75" thickBot="1">
      <c r="A73" s="40" t="s">
        <v>63</v>
      </c>
      <c r="B73" s="41"/>
      <c r="C73" s="21" t="s">
        <v>52</v>
      </c>
      <c r="D73" s="123">
        <f>SUM(D74:G78)</f>
        <v>0</v>
      </c>
      <c r="E73" s="123"/>
      <c r="F73" s="123"/>
      <c r="G73" s="123"/>
      <c r="H73" s="52">
        <f>SUM(H74:H78)</f>
        <v>0</v>
      </c>
      <c r="J73" s="14"/>
    </row>
    <row r="74" spans="1:8" ht="12.75">
      <c r="A74" s="24" t="s">
        <v>20</v>
      </c>
      <c r="B74" s="47"/>
      <c r="C74" s="5" t="s">
        <v>52</v>
      </c>
      <c r="D74" s="121">
        <f>SUMIF(ANr.,"5a",netto)</f>
        <v>0</v>
      </c>
      <c r="E74" s="121"/>
      <c r="F74" s="121"/>
      <c r="G74" s="121"/>
      <c r="H74" s="53">
        <f>SUMIF(ANr.,"5a",brutto)</f>
        <v>0</v>
      </c>
    </row>
    <row r="75" spans="1:8" ht="12.75">
      <c r="A75" s="22" t="s">
        <v>21</v>
      </c>
      <c r="B75" s="45"/>
      <c r="C75" s="5" t="s">
        <v>52</v>
      </c>
      <c r="D75" s="121">
        <f>SUMIF(ANr.,"5b",netto)</f>
        <v>0</v>
      </c>
      <c r="E75" s="121"/>
      <c r="F75" s="121"/>
      <c r="G75" s="121"/>
      <c r="H75" s="53">
        <f>SUMIF(ANr.,"5b",brutto)</f>
        <v>0</v>
      </c>
    </row>
    <row r="76" spans="1:8" ht="12.75">
      <c r="A76" s="22" t="s">
        <v>56</v>
      </c>
      <c r="B76" s="45"/>
      <c r="C76" s="5" t="s">
        <v>52</v>
      </c>
      <c r="D76" s="121">
        <f>SUMIF(ANr.,"5c",netto)</f>
        <v>0</v>
      </c>
      <c r="E76" s="121"/>
      <c r="F76" s="121"/>
      <c r="G76" s="121"/>
      <c r="H76" s="53">
        <f>SUMIF(ANr.,"5c",brutto)</f>
        <v>0</v>
      </c>
    </row>
    <row r="77" spans="1:8" ht="12.75">
      <c r="A77" s="22" t="s">
        <v>23</v>
      </c>
      <c r="B77" s="45"/>
      <c r="C77" s="5" t="s">
        <v>52</v>
      </c>
      <c r="D77" s="121">
        <f>SUMIF(ANr.,"5d",netto)</f>
        <v>0</v>
      </c>
      <c r="E77" s="121"/>
      <c r="F77" s="121"/>
      <c r="G77" s="121"/>
      <c r="H77" s="53">
        <f>SUMIF(ANr.,"5d",brutto)</f>
        <v>0</v>
      </c>
    </row>
    <row r="78" spans="1:8" ht="12.75">
      <c r="A78" s="24" t="s">
        <v>57</v>
      </c>
      <c r="B78" s="47"/>
      <c r="C78" s="5" t="s">
        <v>52</v>
      </c>
      <c r="D78" s="121">
        <f>SUMIF(ANr.,"5e",netto)</f>
        <v>0</v>
      </c>
      <c r="E78" s="121"/>
      <c r="F78" s="121"/>
      <c r="G78" s="121"/>
      <c r="H78" s="53">
        <f>SUMIF(ANr.,"5e",brutto)</f>
        <v>0</v>
      </c>
    </row>
    <row r="79" spans="1:8" ht="13.5" thickBot="1">
      <c r="A79" s="25"/>
      <c r="B79" s="48"/>
      <c r="C79" s="27"/>
      <c r="D79" s="27"/>
      <c r="E79" s="27"/>
      <c r="F79" s="27"/>
      <c r="G79" s="27"/>
      <c r="H79" s="55"/>
    </row>
    <row r="80" spans="1:10" s="15" customFormat="1" ht="18.75" customHeight="1">
      <c r="A80" s="34" t="s">
        <v>58</v>
      </c>
      <c r="B80" s="35"/>
      <c r="C80" s="42" t="s">
        <v>52</v>
      </c>
      <c r="D80" s="122">
        <f>D55+D59+D61+D68+D73</f>
        <v>0</v>
      </c>
      <c r="E80" s="122"/>
      <c r="F80" s="122"/>
      <c r="G80" s="122"/>
      <c r="H80" s="56">
        <f>H55+H59+H61+H68+H73</f>
        <v>0</v>
      </c>
      <c r="J80" s="16"/>
    </row>
    <row r="81" spans="1:10" s="15" customFormat="1" ht="18.75" customHeight="1">
      <c r="A81" s="36" t="s">
        <v>67</v>
      </c>
      <c r="B81" s="37">
        <f>Fördersatz</f>
        <v>0</v>
      </c>
      <c r="C81" s="43" t="s">
        <v>52</v>
      </c>
      <c r="D81" s="113">
        <f>D80*Fördersatz</f>
        <v>0</v>
      </c>
      <c r="E81" s="113"/>
      <c r="F81" s="113"/>
      <c r="G81" s="113"/>
      <c r="H81" s="57">
        <f>H80*Fördersatz</f>
        <v>0</v>
      </c>
      <c r="J81" s="16"/>
    </row>
    <row r="82" spans="1:10" s="15" customFormat="1" ht="18.75" customHeight="1" thickBot="1">
      <c r="A82" s="38" t="s">
        <v>68</v>
      </c>
      <c r="B82" s="39">
        <f>1-Fördersatz</f>
        <v>1</v>
      </c>
      <c r="C82" s="44" t="s">
        <v>52</v>
      </c>
      <c r="D82" s="114">
        <f>D80-D81</f>
        <v>0</v>
      </c>
      <c r="E82" s="114"/>
      <c r="F82" s="114"/>
      <c r="G82" s="114"/>
      <c r="H82" s="58">
        <f>H80-H81</f>
        <v>0</v>
      </c>
      <c r="J82" s="16"/>
    </row>
    <row r="84" spans="1:8" s="108" customFormat="1" ht="15">
      <c r="A84" s="134" t="s">
        <v>130</v>
      </c>
      <c r="B84" s="110"/>
      <c r="C84" s="110"/>
      <c r="D84" s="110"/>
      <c r="E84" s="110"/>
      <c r="F84" s="110"/>
      <c r="G84" s="111"/>
      <c r="H84" s="110"/>
    </row>
    <row r="85" spans="1:8" s="108" customFormat="1" ht="54.75" customHeight="1">
      <c r="A85" s="107"/>
      <c r="B85" s="110"/>
      <c r="C85" s="110"/>
      <c r="D85" s="110"/>
      <c r="E85" s="110"/>
      <c r="F85" s="110"/>
      <c r="G85" s="110"/>
      <c r="H85" s="110"/>
    </row>
    <row r="86" spans="1:3" s="108" customFormat="1" ht="12.75">
      <c r="A86" s="108" t="s">
        <v>128</v>
      </c>
      <c r="C86" s="108" t="s">
        <v>118</v>
      </c>
    </row>
    <row r="87" spans="1:3" s="109" customFormat="1" ht="11.25">
      <c r="A87" s="109" t="s">
        <v>117</v>
      </c>
      <c r="C87" s="109" t="s">
        <v>119</v>
      </c>
    </row>
    <row r="90" ht="156.75" customHeight="1"/>
    <row r="92" spans="1:8" ht="65.25" customHeight="1">
      <c r="A92" s="112" t="s">
        <v>126</v>
      </c>
      <c r="B92" s="112"/>
      <c r="C92" s="112"/>
      <c r="D92" s="112"/>
      <c r="E92" s="112"/>
      <c r="F92" s="112"/>
      <c r="G92" s="112"/>
      <c r="H92" s="112"/>
    </row>
    <row r="93" spans="1:8" ht="18">
      <c r="A93" s="112" t="s">
        <v>127</v>
      </c>
      <c r="B93" s="112"/>
      <c r="C93" s="112"/>
      <c r="D93" s="112"/>
      <c r="E93" s="112"/>
      <c r="F93" s="112"/>
      <c r="G93" s="112"/>
      <c r="H93" s="112"/>
    </row>
  </sheetData>
  <mergeCells count="51">
    <mergeCell ref="G47:H47"/>
    <mergeCell ref="G48:H48"/>
    <mergeCell ref="C48:F48"/>
    <mergeCell ref="G49:H49"/>
    <mergeCell ref="G43:H43"/>
    <mergeCell ref="G44:H44"/>
    <mergeCell ref="G45:H45"/>
    <mergeCell ref="G46:H46"/>
    <mergeCell ref="D55:G55"/>
    <mergeCell ref="D56:G56"/>
    <mergeCell ref="D57:G57"/>
    <mergeCell ref="D59:G59"/>
    <mergeCell ref="D61:G61"/>
    <mergeCell ref="D62:G62"/>
    <mergeCell ref="D63:G63"/>
    <mergeCell ref="D71:G71"/>
    <mergeCell ref="D73:G73"/>
    <mergeCell ref="D64:G64"/>
    <mergeCell ref="D65:G65"/>
    <mergeCell ref="D66:G66"/>
    <mergeCell ref="D68:G68"/>
    <mergeCell ref="B35:H35"/>
    <mergeCell ref="B36:H36"/>
    <mergeCell ref="D78:G78"/>
    <mergeCell ref="D80:G80"/>
    <mergeCell ref="D74:G74"/>
    <mergeCell ref="D75:G75"/>
    <mergeCell ref="D76:G76"/>
    <mergeCell ref="D77:G77"/>
    <mergeCell ref="D69:G69"/>
    <mergeCell ref="D70:G70"/>
    <mergeCell ref="B31:H31"/>
    <mergeCell ref="B32:H32"/>
    <mergeCell ref="B19:H19"/>
    <mergeCell ref="B34:H34"/>
    <mergeCell ref="B27:H27"/>
    <mergeCell ref="B28:H28"/>
    <mergeCell ref="B29:H29"/>
    <mergeCell ref="B30:H30"/>
    <mergeCell ref="B18:H18"/>
    <mergeCell ref="B20:H20"/>
    <mergeCell ref="B21:H21"/>
    <mergeCell ref="B26:H26"/>
    <mergeCell ref="A11:H11"/>
    <mergeCell ref="A12:H12"/>
    <mergeCell ref="B16:H16"/>
    <mergeCell ref="B17:H17"/>
    <mergeCell ref="A92:H92"/>
    <mergeCell ref="A93:H93"/>
    <mergeCell ref="D81:G81"/>
    <mergeCell ref="D82:G82"/>
  </mergeCells>
  <printOptions/>
  <pageMargins left="0.85" right="0.75" top="0.8" bottom="0.68" header="0.4921259845" footer="0.41"/>
  <pageSetup horizontalDpi="600" verticalDpi="600" orientation="portrait" paperSize="9" r:id="rId4"/>
  <headerFooter alignWithMargins="0">
    <oddHeader>&amp;L&amp;8LEADER+ Programm Vorarlberg&amp;R&amp;8Projektabrechnung</oddHeader>
    <oddFooter>&amp;L&amp;8&amp;F&amp;C&amp;8&amp;P / &amp;N&amp;R&amp;8&amp;D</oddFooter>
  </headerFooter>
  <rowBreaks count="1" manualBreakCount="1">
    <brk id="3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1"/>
  <sheetViews>
    <sheetView tabSelected="1" workbookViewId="0" topLeftCell="A1">
      <pane ySplit="19" topLeftCell="BM20" activePane="bottomLeft" state="frozen"/>
      <selection pane="topLeft" activeCell="A1" sqref="A1"/>
      <selection pane="bottomLeft" activeCell="E26" sqref="E26"/>
    </sheetView>
  </sheetViews>
  <sheetFormatPr defaultColWidth="11.421875" defaultRowHeight="12.75" outlineLevelRow="1" outlineLevelCol="1"/>
  <cols>
    <col min="1" max="1" width="3.421875" style="0" customWidth="1"/>
    <col min="2" max="2" width="15.57421875" style="0" customWidth="1"/>
    <col min="3" max="3" width="9.00390625" style="3" customWidth="1"/>
    <col min="4" max="4" width="4.421875" style="1" customWidth="1" outlineLevel="1"/>
    <col min="5" max="5" width="21.28125" style="0" customWidth="1" outlineLevel="1"/>
    <col min="6" max="6" width="7.140625" style="1" customWidth="1" outlineLevel="1"/>
    <col min="7" max="7" width="28.28125" style="0" customWidth="1"/>
    <col min="8" max="8" width="26.00390625" style="9" customWidth="1"/>
    <col min="9" max="9" width="9.28125" style="10" customWidth="1"/>
    <col min="10" max="10" width="9.28125" style="2" customWidth="1"/>
    <col min="11" max="12" width="9.28125" style="10" customWidth="1"/>
    <col min="14" max="14" width="16.28125" style="0" customWidth="1"/>
  </cols>
  <sheetData>
    <row r="1" spans="3:12" s="49" customFormat="1" ht="11.25" outlineLevel="1">
      <c r="C1" s="60"/>
      <c r="D1" s="61" t="s">
        <v>31</v>
      </c>
      <c r="E1" s="62" t="s">
        <v>12</v>
      </c>
      <c r="F1" s="61" t="s">
        <v>35</v>
      </c>
      <c r="G1" s="62" t="s">
        <v>9</v>
      </c>
      <c r="H1" s="63"/>
      <c r="I1" s="64"/>
      <c r="J1" s="65"/>
      <c r="K1" s="64"/>
      <c r="L1" s="64"/>
    </row>
    <row r="2" spans="3:12" s="49" customFormat="1" ht="11.25" outlineLevel="1">
      <c r="C2" s="60"/>
      <c r="D2" s="61"/>
      <c r="E2" s="62"/>
      <c r="F2" s="61" t="s">
        <v>36</v>
      </c>
      <c r="G2" s="62" t="s">
        <v>10</v>
      </c>
      <c r="H2" s="63"/>
      <c r="I2" s="64"/>
      <c r="J2" s="65"/>
      <c r="K2" s="64"/>
      <c r="L2" s="64"/>
    </row>
    <row r="3" spans="3:12" s="49" customFormat="1" ht="11.25" outlineLevel="1">
      <c r="C3" s="60"/>
      <c r="D3" s="66" t="s">
        <v>32</v>
      </c>
      <c r="E3" s="67" t="s">
        <v>50</v>
      </c>
      <c r="F3" s="66" t="s">
        <v>32</v>
      </c>
      <c r="G3" s="67" t="s">
        <v>13</v>
      </c>
      <c r="H3" s="63"/>
      <c r="I3" s="64"/>
      <c r="J3" s="65"/>
      <c r="K3" s="64"/>
      <c r="L3" s="64"/>
    </row>
    <row r="4" spans="3:12" s="49" customFormat="1" ht="11.25" outlineLevel="1">
      <c r="C4" s="60"/>
      <c r="D4" s="68" t="s">
        <v>33</v>
      </c>
      <c r="E4" s="69" t="s">
        <v>26</v>
      </c>
      <c r="F4" s="68" t="s">
        <v>37</v>
      </c>
      <c r="G4" s="69" t="s">
        <v>14</v>
      </c>
      <c r="H4" s="63"/>
      <c r="I4" s="64"/>
      <c r="J4" s="65"/>
      <c r="K4" s="64"/>
      <c r="L4" s="64"/>
    </row>
    <row r="5" spans="3:12" s="49" customFormat="1" ht="11.25" outlineLevel="1">
      <c r="C5" s="60"/>
      <c r="D5" s="68"/>
      <c r="E5" s="69"/>
      <c r="F5" s="68" t="s">
        <v>38</v>
      </c>
      <c r="G5" s="69" t="s">
        <v>15</v>
      </c>
      <c r="H5" s="63"/>
      <c r="I5" s="64"/>
      <c r="J5" s="65"/>
      <c r="K5" s="64"/>
      <c r="L5" s="64"/>
    </row>
    <row r="6" spans="3:12" s="49" customFormat="1" ht="11.25" outlineLevel="1">
      <c r="C6" s="60"/>
      <c r="D6" s="68"/>
      <c r="E6" s="69"/>
      <c r="F6" s="68" t="s">
        <v>39</v>
      </c>
      <c r="G6" s="69" t="s">
        <v>16</v>
      </c>
      <c r="H6" s="63"/>
      <c r="I6" s="64"/>
      <c r="J6" s="65"/>
      <c r="K6" s="64"/>
      <c r="L6" s="64"/>
    </row>
    <row r="7" spans="3:12" s="49" customFormat="1" ht="11.25" outlineLevel="1">
      <c r="C7" s="60"/>
      <c r="D7" s="68"/>
      <c r="E7" s="69"/>
      <c r="F7" s="68" t="s">
        <v>40</v>
      </c>
      <c r="G7" s="69" t="s">
        <v>17</v>
      </c>
      <c r="H7" s="63"/>
      <c r="I7" s="64"/>
      <c r="J7" s="65"/>
      <c r="K7" s="64"/>
      <c r="L7" s="64"/>
    </row>
    <row r="8" spans="3:12" s="49" customFormat="1" ht="11.25" outlineLevel="1">
      <c r="C8" s="60"/>
      <c r="D8" s="68"/>
      <c r="E8" s="69"/>
      <c r="F8" s="68" t="s">
        <v>41</v>
      </c>
      <c r="G8" s="69" t="s">
        <v>27</v>
      </c>
      <c r="H8" s="63"/>
      <c r="I8" s="64"/>
      <c r="J8" s="65"/>
      <c r="K8" s="64"/>
      <c r="L8" s="64"/>
    </row>
    <row r="9" spans="3:12" s="49" customFormat="1" ht="11.25" outlineLevel="1">
      <c r="C9" s="60"/>
      <c r="D9" s="70" t="s">
        <v>25</v>
      </c>
      <c r="E9" s="71" t="s">
        <v>24</v>
      </c>
      <c r="F9" s="70" t="s">
        <v>42</v>
      </c>
      <c r="G9" s="71" t="s">
        <v>18</v>
      </c>
      <c r="H9" s="63"/>
      <c r="I9" s="64"/>
      <c r="J9" s="65"/>
      <c r="K9" s="64"/>
      <c r="L9" s="64"/>
    </row>
    <row r="10" spans="3:12" s="49" customFormat="1" ht="11.25" outlineLevel="1">
      <c r="C10" s="60"/>
      <c r="D10" s="70"/>
      <c r="E10" s="71"/>
      <c r="F10" s="70" t="s">
        <v>43</v>
      </c>
      <c r="G10" s="71" t="s">
        <v>19</v>
      </c>
      <c r="H10" s="63"/>
      <c r="I10" s="64"/>
      <c r="J10" s="65"/>
      <c r="K10" s="64"/>
      <c r="L10" s="64"/>
    </row>
    <row r="11" spans="3:12" s="49" customFormat="1" ht="11.25" outlineLevel="1">
      <c r="C11" s="60"/>
      <c r="D11" s="70"/>
      <c r="E11" s="71"/>
      <c r="F11" s="70" t="s">
        <v>44</v>
      </c>
      <c r="G11" s="71" t="s">
        <v>28</v>
      </c>
      <c r="H11" s="63"/>
      <c r="I11" s="64"/>
      <c r="J11" s="65"/>
      <c r="K11" s="64"/>
      <c r="L11" s="64"/>
    </row>
    <row r="12" spans="3:12" s="49" customFormat="1" ht="11.25" outlineLevel="1">
      <c r="C12" s="60"/>
      <c r="D12" s="72" t="s">
        <v>34</v>
      </c>
      <c r="E12" s="73" t="s">
        <v>11</v>
      </c>
      <c r="F12" s="72" t="s">
        <v>45</v>
      </c>
      <c r="G12" s="73" t="s">
        <v>20</v>
      </c>
      <c r="H12" s="63"/>
      <c r="I12" s="64"/>
      <c r="J12" s="65"/>
      <c r="K12" s="64"/>
      <c r="L12" s="64"/>
    </row>
    <row r="13" spans="3:12" s="49" customFormat="1" ht="11.25" outlineLevel="1">
      <c r="C13" s="60"/>
      <c r="D13" s="72"/>
      <c r="E13" s="73"/>
      <c r="F13" s="72" t="s">
        <v>46</v>
      </c>
      <c r="G13" s="73" t="s">
        <v>21</v>
      </c>
      <c r="H13" s="63"/>
      <c r="I13" s="64"/>
      <c r="J13" s="65"/>
      <c r="K13" s="64"/>
      <c r="L13" s="64"/>
    </row>
    <row r="14" spans="3:12" s="49" customFormat="1" ht="11.25" outlineLevel="1">
      <c r="C14" s="60"/>
      <c r="D14" s="72"/>
      <c r="E14" s="73"/>
      <c r="F14" s="72" t="s">
        <v>47</v>
      </c>
      <c r="G14" s="73" t="s">
        <v>22</v>
      </c>
      <c r="H14" s="63"/>
      <c r="I14" s="64"/>
      <c r="J14" s="65"/>
      <c r="K14" s="64"/>
      <c r="L14" s="64"/>
    </row>
    <row r="15" spans="3:12" s="49" customFormat="1" ht="11.25" outlineLevel="1">
      <c r="C15" s="60"/>
      <c r="D15" s="72"/>
      <c r="E15" s="73"/>
      <c r="F15" s="72" t="s">
        <v>48</v>
      </c>
      <c r="G15" s="73" t="s">
        <v>23</v>
      </c>
      <c r="H15" s="63"/>
      <c r="I15" s="64"/>
      <c r="J15" s="65"/>
      <c r="K15" s="64"/>
      <c r="L15" s="64"/>
    </row>
    <row r="16" spans="3:12" s="49" customFormat="1" ht="11.25" outlineLevel="1">
      <c r="C16" s="60"/>
      <c r="D16" s="72"/>
      <c r="E16" s="73"/>
      <c r="F16" s="72" t="s">
        <v>49</v>
      </c>
      <c r="G16" s="73" t="s">
        <v>29</v>
      </c>
      <c r="H16" s="63"/>
      <c r="I16" s="64"/>
      <c r="J16" s="65"/>
      <c r="K16" s="64"/>
      <c r="L16" s="64"/>
    </row>
    <row r="17" spans="1:14" s="49" customFormat="1" ht="15.75">
      <c r="A17" s="130" t="s">
        <v>120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2" s="49" customFormat="1" ht="15.75">
      <c r="A18" s="148" t="s">
        <v>131</v>
      </c>
      <c r="B18" s="97"/>
      <c r="C18" s="97">
        <f>IF(B16="","",Abrechnung!B16)</f>
      </c>
      <c r="D18" s="97"/>
      <c r="E18" s="97"/>
      <c r="F18" s="97"/>
      <c r="G18" s="97"/>
      <c r="H18" s="95" t="s">
        <v>121</v>
      </c>
      <c r="I18" s="98">
        <f>SUM(I20:I5001)</f>
        <v>0</v>
      </c>
      <c r="J18" s="65"/>
      <c r="K18" s="96" t="s">
        <v>122</v>
      </c>
      <c r="L18" s="99">
        <f>SUM(L20:L5001)</f>
        <v>0</v>
      </c>
    </row>
    <row r="19" spans="1:14" s="74" customFormat="1" ht="21.75" customHeight="1">
      <c r="A19" s="149" t="s">
        <v>0</v>
      </c>
      <c r="B19" s="149" t="s">
        <v>1</v>
      </c>
      <c r="C19" s="150" t="s">
        <v>2</v>
      </c>
      <c r="D19" s="151" t="s">
        <v>64</v>
      </c>
      <c r="E19" s="100" t="s">
        <v>3</v>
      </c>
      <c r="F19" s="151" t="s">
        <v>65</v>
      </c>
      <c r="G19" s="100" t="s">
        <v>3</v>
      </c>
      <c r="H19" s="152" t="s">
        <v>30</v>
      </c>
      <c r="I19" s="153" t="s">
        <v>7</v>
      </c>
      <c r="J19" s="154" t="s">
        <v>4</v>
      </c>
      <c r="K19" s="101" t="s">
        <v>8</v>
      </c>
      <c r="L19" s="153" t="s">
        <v>6</v>
      </c>
      <c r="M19" s="102" t="s">
        <v>51</v>
      </c>
      <c r="N19" s="74" t="s">
        <v>66</v>
      </c>
    </row>
    <row r="20" spans="1:13" s="49" customFormat="1" ht="11.25">
      <c r="A20" s="49">
        <v>1</v>
      </c>
      <c r="B20" s="49" t="s">
        <v>94</v>
      </c>
      <c r="C20" s="60">
        <v>37243</v>
      </c>
      <c r="D20" s="75" t="s">
        <v>31</v>
      </c>
      <c r="E20" s="156" t="str">
        <f aca="true" t="shared" si="0" ref="E20:E83">IF(A20="","",LOOKUP(D20,$D$1:$D$16,$E$1:$E$16))</f>
        <v>Personalkosten</v>
      </c>
      <c r="F20" s="75" t="s">
        <v>35</v>
      </c>
      <c r="G20" s="49" t="str">
        <f aca="true" t="shared" si="1" ref="G20:G83">IF(A20="","",LOOKUP(F20,$F$1:$F$16,$G$1:$G$16))</f>
        <v>Personalkosten des Projektträgers</v>
      </c>
      <c r="H20" s="63" t="s">
        <v>100</v>
      </c>
      <c r="I20" s="64">
        <v>0</v>
      </c>
      <c r="J20" s="65">
        <v>0.2</v>
      </c>
      <c r="K20" s="64">
        <f>IF(I20="","",I20*J20)</f>
        <v>0</v>
      </c>
      <c r="L20" s="64">
        <f>IF(I20="","",I20+K20)</f>
        <v>0</v>
      </c>
      <c r="M20" s="76">
        <v>37248</v>
      </c>
    </row>
    <row r="21" spans="1:13" s="49" customFormat="1" ht="11.25">
      <c r="A21" s="49">
        <v>2</v>
      </c>
      <c r="B21" s="49" t="s">
        <v>95</v>
      </c>
      <c r="C21" s="60">
        <v>37241</v>
      </c>
      <c r="D21" s="75" t="s">
        <v>32</v>
      </c>
      <c r="E21" s="156" t="str">
        <f t="shared" si="0"/>
        <v>Sachkosten</v>
      </c>
      <c r="F21" s="75" t="s">
        <v>32</v>
      </c>
      <c r="G21" s="49" t="str">
        <f t="shared" si="1"/>
        <v>Allgemeine Sachkosten</v>
      </c>
      <c r="H21" s="63" t="s">
        <v>101</v>
      </c>
      <c r="I21" s="64">
        <v>0</v>
      </c>
      <c r="J21" s="65">
        <v>0.2</v>
      </c>
      <c r="K21" s="64">
        <f>IF(I21="","",I21*J21)</f>
        <v>0</v>
      </c>
      <c r="L21" s="64">
        <f>IF(I21="","",I21+K21)</f>
        <v>0</v>
      </c>
      <c r="M21" s="76">
        <v>37248</v>
      </c>
    </row>
    <row r="22" spans="1:13" s="49" customFormat="1" ht="11.25">
      <c r="A22" s="49">
        <v>3</v>
      </c>
      <c r="B22" s="49" t="s">
        <v>96</v>
      </c>
      <c r="C22" s="60">
        <v>37080</v>
      </c>
      <c r="D22" s="75" t="s">
        <v>33</v>
      </c>
      <c r="E22" s="156" t="str">
        <f t="shared" si="0"/>
        <v>Externe Dienstleistungen</v>
      </c>
      <c r="F22" s="75" t="s">
        <v>38</v>
      </c>
      <c r="G22" s="49" t="str">
        <f t="shared" si="1"/>
        <v>Planungen, Konzepte, Gutachten</v>
      </c>
      <c r="H22" s="63" t="s">
        <v>102</v>
      </c>
      <c r="I22" s="64">
        <v>0</v>
      </c>
      <c r="J22" s="65">
        <v>0.2</v>
      </c>
      <c r="K22" s="64">
        <f>IF(I22="","",I22*J22)</f>
        <v>0</v>
      </c>
      <c r="L22" s="64">
        <f>IF(I22="","",I22+K22)</f>
        <v>0</v>
      </c>
      <c r="M22" s="76">
        <v>37118</v>
      </c>
    </row>
    <row r="23" spans="1:13" s="49" customFormat="1" ht="11.25">
      <c r="A23" s="49">
        <v>4</v>
      </c>
      <c r="B23" s="49" t="s">
        <v>97</v>
      </c>
      <c r="C23" s="60">
        <v>37160</v>
      </c>
      <c r="D23" s="75" t="s">
        <v>33</v>
      </c>
      <c r="E23" s="156" t="str">
        <f t="shared" si="0"/>
        <v>Externe Dienstleistungen</v>
      </c>
      <c r="F23" s="75" t="s">
        <v>39</v>
      </c>
      <c r="G23" s="49" t="str">
        <f t="shared" si="1"/>
        <v>Beratung, Coaching</v>
      </c>
      <c r="H23" s="63" t="s">
        <v>103</v>
      </c>
      <c r="I23" s="64">
        <v>0</v>
      </c>
      <c r="J23" s="65">
        <v>0.2</v>
      </c>
      <c r="K23" s="64">
        <f>IF(I23="","",I23*J23)</f>
        <v>0</v>
      </c>
      <c r="L23" s="64">
        <f>IF(I23="","",I23+K23)</f>
        <v>0</v>
      </c>
      <c r="M23" s="76">
        <v>37164</v>
      </c>
    </row>
    <row r="24" spans="1:13" s="49" customFormat="1" ht="11.25">
      <c r="A24" s="49">
        <v>5</v>
      </c>
      <c r="B24" s="49" t="s">
        <v>98</v>
      </c>
      <c r="C24" s="60">
        <v>37194</v>
      </c>
      <c r="D24" s="75" t="s">
        <v>25</v>
      </c>
      <c r="E24" s="156" t="str">
        <f t="shared" si="0"/>
        <v>Öffentlichkeitsarbeit</v>
      </c>
      <c r="F24" s="75" t="s">
        <v>42</v>
      </c>
      <c r="G24" s="49" t="str">
        <f t="shared" si="1"/>
        <v>Werbematerial</v>
      </c>
      <c r="H24" s="63" t="s">
        <v>104</v>
      </c>
      <c r="I24" s="64">
        <v>0</v>
      </c>
      <c r="J24" s="65">
        <v>0.2</v>
      </c>
      <c r="K24" s="64">
        <f>IF(I24="","",I24*J24)</f>
        <v>0</v>
      </c>
      <c r="L24" s="64">
        <f>IF(I24="","",I24+K24)</f>
        <v>0</v>
      </c>
      <c r="M24" s="76">
        <v>37210</v>
      </c>
    </row>
    <row r="25" spans="1:13" s="49" customFormat="1" ht="11.25">
      <c r="A25" s="49">
        <v>6</v>
      </c>
      <c r="B25" s="49" t="s">
        <v>99</v>
      </c>
      <c r="C25" s="60">
        <v>37152</v>
      </c>
      <c r="D25" s="75" t="s">
        <v>25</v>
      </c>
      <c r="E25" s="156" t="str">
        <f t="shared" si="0"/>
        <v>Öffentlichkeitsarbeit</v>
      </c>
      <c r="F25" s="75" t="s">
        <v>43</v>
      </c>
      <c r="G25" s="49" t="str">
        <f t="shared" si="1"/>
        <v>Informationsveranstaltungen</v>
      </c>
      <c r="H25" s="63" t="s">
        <v>132</v>
      </c>
      <c r="I25" s="64">
        <v>0</v>
      </c>
      <c r="J25" s="65">
        <v>0.2</v>
      </c>
      <c r="K25" s="64">
        <f aca="true" t="shared" si="2" ref="K25:K78">IF(I25="","",I25*J25)</f>
        <v>0</v>
      </c>
      <c r="L25" s="64">
        <f aca="true" t="shared" si="3" ref="L25:L78">IF(I25="","",I25+K25)</f>
        <v>0</v>
      </c>
      <c r="M25" s="76">
        <v>37159</v>
      </c>
    </row>
    <row r="26" spans="5:12" ht="12.75">
      <c r="E26" s="156">
        <f t="shared" si="0"/>
      </c>
      <c r="G26">
        <f t="shared" si="1"/>
      </c>
      <c r="K26" s="10">
        <f t="shared" si="2"/>
      </c>
      <c r="L26" s="10">
        <f t="shared" si="3"/>
      </c>
    </row>
    <row r="27" spans="5:12" ht="12.75">
      <c r="E27" s="156">
        <f t="shared" si="0"/>
      </c>
      <c r="G27">
        <f t="shared" si="1"/>
      </c>
      <c r="K27" s="10">
        <f t="shared" si="2"/>
      </c>
      <c r="L27" s="10">
        <f t="shared" si="3"/>
      </c>
    </row>
    <row r="28" spans="5:12" ht="12.75">
      <c r="E28" s="156">
        <f t="shared" si="0"/>
      </c>
      <c r="G28">
        <f t="shared" si="1"/>
      </c>
      <c r="K28" s="10">
        <f t="shared" si="2"/>
      </c>
      <c r="L28" s="10">
        <f t="shared" si="3"/>
      </c>
    </row>
    <row r="29" spans="5:12" ht="12.75">
      <c r="E29" s="156">
        <f t="shared" si="0"/>
      </c>
      <c r="G29">
        <f t="shared" si="1"/>
      </c>
      <c r="K29" s="10">
        <f t="shared" si="2"/>
      </c>
      <c r="L29" s="10">
        <f t="shared" si="3"/>
      </c>
    </row>
    <row r="30" spans="5:12" ht="12.75">
      <c r="E30" s="8">
        <f t="shared" si="0"/>
      </c>
      <c r="G30">
        <f t="shared" si="1"/>
      </c>
      <c r="K30" s="10">
        <f t="shared" si="2"/>
      </c>
      <c r="L30" s="10">
        <f t="shared" si="3"/>
      </c>
    </row>
    <row r="31" spans="5:12" ht="12.75">
      <c r="E31" s="8">
        <f t="shared" si="0"/>
      </c>
      <c r="G31">
        <f t="shared" si="1"/>
      </c>
      <c r="K31" s="10">
        <f t="shared" si="2"/>
      </c>
      <c r="L31" s="10">
        <f t="shared" si="3"/>
      </c>
    </row>
    <row r="32" spans="5:12" ht="12.75">
      <c r="E32" s="8">
        <f t="shared" si="0"/>
      </c>
      <c r="G32">
        <f t="shared" si="1"/>
      </c>
      <c r="K32" s="10">
        <f t="shared" si="2"/>
      </c>
      <c r="L32" s="10">
        <f t="shared" si="3"/>
      </c>
    </row>
    <row r="33" spans="5:12" ht="12.75">
      <c r="E33" s="8">
        <f t="shared" si="0"/>
      </c>
      <c r="G33">
        <f t="shared" si="1"/>
      </c>
      <c r="K33" s="10">
        <f t="shared" si="2"/>
      </c>
      <c r="L33" s="10">
        <f t="shared" si="3"/>
      </c>
    </row>
    <row r="34" spans="5:12" ht="12.75">
      <c r="E34" s="8">
        <f t="shared" si="0"/>
      </c>
      <c r="G34">
        <f t="shared" si="1"/>
      </c>
      <c r="K34" s="10">
        <f t="shared" si="2"/>
      </c>
      <c r="L34" s="10">
        <f t="shared" si="3"/>
      </c>
    </row>
    <row r="35" spans="5:12" ht="12.75">
      <c r="E35" s="8">
        <f t="shared" si="0"/>
      </c>
      <c r="G35">
        <f t="shared" si="1"/>
      </c>
      <c r="K35" s="10">
        <f t="shared" si="2"/>
      </c>
      <c r="L35" s="10">
        <f t="shared" si="3"/>
      </c>
    </row>
    <row r="36" spans="5:12" ht="12.75">
      <c r="E36" s="8">
        <f t="shared" si="0"/>
      </c>
      <c r="G36">
        <f t="shared" si="1"/>
      </c>
      <c r="K36" s="10">
        <f t="shared" si="2"/>
      </c>
      <c r="L36" s="10">
        <f t="shared" si="3"/>
      </c>
    </row>
    <row r="37" spans="5:12" ht="12.75">
      <c r="E37" s="8">
        <f t="shared" si="0"/>
      </c>
      <c r="G37">
        <f t="shared" si="1"/>
      </c>
      <c r="K37" s="10">
        <f t="shared" si="2"/>
      </c>
      <c r="L37" s="10">
        <f t="shared" si="3"/>
      </c>
    </row>
    <row r="38" spans="5:12" ht="12.75">
      <c r="E38" s="8">
        <f t="shared" si="0"/>
      </c>
      <c r="G38">
        <f t="shared" si="1"/>
      </c>
      <c r="K38" s="10">
        <f t="shared" si="2"/>
      </c>
      <c r="L38" s="10">
        <f t="shared" si="3"/>
      </c>
    </row>
    <row r="39" spans="5:12" ht="12.75">
      <c r="E39" s="8">
        <f t="shared" si="0"/>
      </c>
      <c r="G39">
        <f t="shared" si="1"/>
      </c>
      <c r="K39" s="10">
        <f t="shared" si="2"/>
      </c>
      <c r="L39" s="10">
        <f t="shared" si="3"/>
      </c>
    </row>
    <row r="40" spans="5:12" ht="12.75">
      <c r="E40" s="8">
        <f t="shared" si="0"/>
      </c>
      <c r="G40">
        <f t="shared" si="1"/>
      </c>
      <c r="K40" s="10">
        <f t="shared" si="2"/>
      </c>
      <c r="L40" s="10">
        <f t="shared" si="3"/>
      </c>
    </row>
    <row r="41" spans="5:12" ht="12.75">
      <c r="E41" s="8">
        <f t="shared" si="0"/>
      </c>
      <c r="G41">
        <f t="shared" si="1"/>
      </c>
      <c r="K41" s="10">
        <f t="shared" si="2"/>
      </c>
      <c r="L41" s="10">
        <f t="shared" si="3"/>
      </c>
    </row>
    <row r="42" spans="5:12" ht="12.75">
      <c r="E42" s="8">
        <f t="shared" si="0"/>
      </c>
      <c r="G42">
        <f t="shared" si="1"/>
      </c>
      <c r="K42" s="10">
        <f t="shared" si="2"/>
      </c>
      <c r="L42" s="10">
        <f t="shared" si="3"/>
      </c>
    </row>
    <row r="43" spans="5:12" ht="12.75">
      <c r="E43" s="8">
        <f t="shared" si="0"/>
      </c>
      <c r="G43">
        <f t="shared" si="1"/>
      </c>
      <c r="K43" s="10">
        <f t="shared" si="2"/>
      </c>
      <c r="L43" s="10">
        <f t="shared" si="3"/>
      </c>
    </row>
    <row r="44" spans="5:12" ht="12.75">
      <c r="E44" s="8">
        <f t="shared" si="0"/>
      </c>
      <c r="G44">
        <f t="shared" si="1"/>
      </c>
      <c r="K44" s="10">
        <f t="shared" si="2"/>
      </c>
      <c r="L44" s="10">
        <f t="shared" si="3"/>
      </c>
    </row>
    <row r="45" spans="5:12" ht="12.75">
      <c r="E45" s="8">
        <f t="shared" si="0"/>
      </c>
      <c r="G45">
        <f t="shared" si="1"/>
      </c>
      <c r="K45" s="10">
        <f t="shared" si="2"/>
      </c>
      <c r="L45" s="10">
        <f t="shared" si="3"/>
      </c>
    </row>
    <row r="46" spans="5:12" ht="12.75">
      <c r="E46" s="8">
        <f t="shared" si="0"/>
      </c>
      <c r="G46">
        <f t="shared" si="1"/>
      </c>
      <c r="K46" s="10">
        <f t="shared" si="2"/>
      </c>
      <c r="L46" s="10">
        <f t="shared" si="3"/>
      </c>
    </row>
    <row r="47" spans="5:12" ht="12.75">
      <c r="E47" s="8">
        <f t="shared" si="0"/>
      </c>
      <c r="G47">
        <f t="shared" si="1"/>
      </c>
      <c r="K47" s="10">
        <f t="shared" si="2"/>
      </c>
      <c r="L47" s="10">
        <f t="shared" si="3"/>
      </c>
    </row>
    <row r="48" spans="5:12" ht="12.75">
      <c r="E48" s="8">
        <f t="shared" si="0"/>
      </c>
      <c r="G48">
        <f t="shared" si="1"/>
      </c>
      <c r="K48" s="10">
        <f t="shared" si="2"/>
      </c>
      <c r="L48" s="10">
        <f t="shared" si="3"/>
      </c>
    </row>
    <row r="49" spans="5:12" ht="12.75">
      <c r="E49" s="8">
        <f t="shared" si="0"/>
      </c>
      <c r="G49">
        <f t="shared" si="1"/>
      </c>
      <c r="K49" s="10">
        <f t="shared" si="2"/>
      </c>
      <c r="L49" s="10">
        <f t="shared" si="3"/>
      </c>
    </row>
    <row r="50" spans="5:12" ht="12.75">
      <c r="E50" s="8">
        <f t="shared" si="0"/>
      </c>
      <c r="G50">
        <f t="shared" si="1"/>
      </c>
      <c r="K50" s="10">
        <f t="shared" si="2"/>
      </c>
      <c r="L50" s="10">
        <f t="shared" si="3"/>
      </c>
    </row>
    <row r="51" spans="5:12" ht="12.75">
      <c r="E51" s="8">
        <f t="shared" si="0"/>
      </c>
      <c r="G51">
        <f t="shared" si="1"/>
      </c>
      <c r="K51" s="10">
        <f t="shared" si="2"/>
      </c>
      <c r="L51" s="10">
        <f t="shared" si="3"/>
      </c>
    </row>
    <row r="52" spans="5:12" ht="12.75">
      <c r="E52" s="8">
        <f t="shared" si="0"/>
      </c>
      <c r="G52">
        <f t="shared" si="1"/>
      </c>
      <c r="K52" s="10">
        <f t="shared" si="2"/>
      </c>
      <c r="L52" s="10">
        <f t="shared" si="3"/>
      </c>
    </row>
    <row r="53" spans="5:12" ht="12.75">
      <c r="E53" s="8">
        <f t="shared" si="0"/>
      </c>
      <c r="G53">
        <f t="shared" si="1"/>
      </c>
      <c r="K53" s="10">
        <f t="shared" si="2"/>
      </c>
      <c r="L53" s="10">
        <f t="shared" si="3"/>
      </c>
    </row>
    <row r="54" spans="5:12" ht="12.75">
      <c r="E54" s="8">
        <f t="shared" si="0"/>
      </c>
      <c r="G54">
        <f t="shared" si="1"/>
      </c>
      <c r="K54" s="10">
        <f t="shared" si="2"/>
      </c>
      <c r="L54" s="10">
        <f t="shared" si="3"/>
      </c>
    </row>
    <row r="55" spans="5:12" ht="12.75">
      <c r="E55" s="8">
        <f t="shared" si="0"/>
      </c>
      <c r="G55">
        <f t="shared" si="1"/>
      </c>
      <c r="K55" s="10">
        <f t="shared" si="2"/>
      </c>
      <c r="L55" s="10">
        <f t="shared" si="3"/>
      </c>
    </row>
    <row r="56" spans="5:12" ht="12.75">
      <c r="E56" s="8">
        <f t="shared" si="0"/>
      </c>
      <c r="G56">
        <f t="shared" si="1"/>
      </c>
      <c r="K56" s="10">
        <f t="shared" si="2"/>
      </c>
      <c r="L56" s="10">
        <f t="shared" si="3"/>
      </c>
    </row>
    <row r="57" spans="5:12" ht="12.75">
      <c r="E57" s="8">
        <f t="shared" si="0"/>
      </c>
      <c r="G57">
        <f t="shared" si="1"/>
      </c>
      <c r="K57" s="10">
        <f t="shared" si="2"/>
      </c>
      <c r="L57" s="10">
        <f t="shared" si="3"/>
      </c>
    </row>
    <row r="58" spans="5:12" ht="12.75">
      <c r="E58" s="8">
        <f t="shared" si="0"/>
      </c>
      <c r="G58">
        <f t="shared" si="1"/>
      </c>
      <c r="K58" s="10">
        <f t="shared" si="2"/>
      </c>
      <c r="L58" s="10">
        <f t="shared" si="3"/>
      </c>
    </row>
    <row r="59" spans="5:12" ht="12.75">
      <c r="E59" s="8">
        <f t="shared" si="0"/>
      </c>
      <c r="G59">
        <f t="shared" si="1"/>
      </c>
      <c r="K59" s="10">
        <f t="shared" si="2"/>
      </c>
      <c r="L59" s="10">
        <f t="shared" si="3"/>
      </c>
    </row>
    <row r="60" spans="5:12" ht="12.75">
      <c r="E60" s="8">
        <f t="shared" si="0"/>
      </c>
      <c r="G60">
        <f t="shared" si="1"/>
      </c>
      <c r="K60" s="10">
        <f t="shared" si="2"/>
      </c>
      <c r="L60" s="10">
        <f t="shared" si="3"/>
      </c>
    </row>
    <row r="61" spans="5:12" ht="12.75">
      <c r="E61" s="8">
        <f t="shared" si="0"/>
      </c>
      <c r="G61">
        <f t="shared" si="1"/>
      </c>
      <c r="K61" s="10">
        <f t="shared" si="2"/>
      </c>
      <c r="L61" s="10">
        <f t="shared" si="3"/>
      </c>
    </row>
    <row r="62" spans="5:12" ht="12.75">
      <c r="E62" s="8">
        <f t="shared" si="0"/>
      </c>
      <c r="G62">
        <f t="shared" si="1"/>
      </c>
      <c r="K62" s="10">
        <f t="shared" si="2"/>
      </c>
      <c r="L62" s="10">
        <f t="shared" si="3"/>
      </c>
    </row>
    <row r="63" spans="5:12" ht="12.75">
      <c r="E63" s="8">
        <f t="shared" si="0"/>
      </c>
      <c r="G63">
        <f t="shared" si="1"/>
      </c>
      <c r="K63" s="10">
        <f t="shared" si="2"/>
      </c>
      <c r="L63" s="10">
        <f t="shared" si="3"/>
      </c>
    </row>
    <row r="64" spans="5:12" ht="12.75">
      <c r="E64" s="8">
        <f t="shared" si="0"/>
      </c>
      <c r="G64">
        <f t="shared" si="1"/>
      </c>
      <c r="K64" s="10">
        <f t="shared" si="2"/>
      </c>
      <c r="L64" s="10">
        <f t="shared" si="3"/>
      </c>
    </row>
    <row r="65" spans="5:12" ht="12.75">
      <c r="E65" s="8">
        <f t="shared" si="0"/>
      </c>
      <c r="G65">
        <f t="shared" si="1"/>
      </c>
      <c r="K65" s="10">
        <f t="shared" si="2"/>
      </c>
      <c r="L65" s="10">
        <f t="shared" si="3"/>
      </c>
    </row>
    <row r="66" spans="5:12" ht="12.75">
      <c r="E66" s="8">
        <f t="shared" si="0"/>
      </c>
      <c r="G66">
        <f t="shared" si="1"/>
      </c>
      <c r="K66" s="10">
        <f t="shared" si="2"/>
      </c>
      <c r="L66" s="10">
        <f t="shared" si="3"/>
      </c>
    </row>
    <row r="67" spans="5:12" ht="12.75">
      <c r="E67" s="8">
        <f t="shared" si="0"/>
      </c>
      <c r="G67">
        <f t="shared" si="1"/>
      </c>
      <c r="K67" s="10">
        <f t="shared" si="2"/>
      </c>
      <c r="L67" s="10">
        <f t="shared" si="3"/>
      </c>
    </row>
    <row r="68" spans="5:12" ht="12.75">
      <c r="E68" s="8">
        <f t="shared" si="0"/>
      </c>
      <c r="G68">
        <f t="shared" si="1"/>
      </c>
      <c r="K68" s="10">
        <f t="shared" si="2"/>
      </c>
      <c r="L68" s="10">
        <f t="shared" si="3"/>
      </c>
    </row>
    <row r="69" spans="5:12" ht="12.75">
      <c r="E69" s="8">
        <f t="shared" si="0"/>
      </c>
      <c r="G69">
        <f t="shared" si="1"/>
      </c>
      <c r="K69" s="10">
        <f t="shared" si="2"/>
      </c>
      <c r="L69" s="10">
        <f t="shared" si="3"/>
      </c>
    </row>
    <row r="70" spans="5:12" ht="12.75">
      <c r="E70" s="8">
        <f t="shared" si="0"/>
      </c>
      <c r="G70">
        <f t="shared" si="1"/>
      </c>
      <c r="K70" s="10">
        <f t="shared" si="2"/>
      </c>
      <c r="L70" s="10">
        <f t="shared" si="3"/>
      </c>
    </row>
    <row r="71" spans="5:12" ht="12.75">
      <c r="E71" s="8">
        <f t="shared" si="0"/>
      </c>
      <c r="G71">
        <f t="shared" si="1"/>
      </c>
      <c r="K71" s="10">
        <f t="shared" si="2"/>
      </c>
      <c r="L71" s="10">
        <f t="shared" si="3"/>
      </c>
    </row>
    <row r="72" spans="5:12" ht="12.75">
      <c r="E72" s="8">
        <f t="shared" si="0"/>
      </c>
      <c r="G72">
        <f t="shared" si="1"/>
      </c>
      <c r="K72" s="10">
        <f t="shared" si="2"/>
      </c>
      <c r="L72" s="10">
        <f t="shared" si="3"/>
      </c>
    </row>
    <row r="73" spans="5:12" ht="12.75">
      <c r="E73" s="8">
        <f t="shared" si="0"/>
      </c>
      <c r="G73">
        <f t="shared" si="1"/>
      </c>
      <c r="K73" s="10">
        <f t="shared" si="2"/>
      </c>
      <c r="L73" s="10">
        <f t="shared" si="3"/>
      </c>
    </row>
    <row r="74" spans="5:12" ht="12.75">
      <c r="E74" s="8">
        <f t="shared" si="0"/>
      </c>
      <c r="G74">
        <f t="shared" si="1"/>
      </c>
      <c r="K74" s="10">
        <f t="shared" si="2"/>
      </c>
      <c r="L74" s="10">
        <f t="shared" si="3"/>
      </c>
    </row>
    <row r="75" spans="5:12" ht="12.75">
      <c r="E75" s="8">
        <f t="shared" si="0"/>
      </c>
      <c r="G75">
        <f t="shared" si="1"/>
      </c>
      <c r="K75" s="10">
        <f t="shared" si="2"/>
      </c>
      <c r="L75" s="10">
        <f t="shared" si="3"/>
      </c>
    </row>
    <row r="76" spans="5:12" ht="12.75">
      <c r="E76" s="8">
        <f t="shared" si="0"/>
      </c>
      <c r="G76">
        <f t="shared" si="1"/>
      </c>
      <c r="K76" s="10">
        <f t="shared" si="2"/>
      </c>
      <c r="L76" s="10">
        <f t="shared" si="3"/>
      </c>
    </row>
    <row r="77" spans="5:12" ht="12.75">
      <c r="E77" s="8">
        <f t="shared" si="0"/>
      </c>
      <c r="G77">
        <f t="shared" si="1"/>
      </c>
      <c r="K77" s="10">
        <f t="shared" si="2"/>
      </c>
      <c r="L77" s="10">
        <f t="shared" si="3"/>
      </c>
    </row>
    <row r="78" spans="5:12" ht="12.75">
      <c r="E78" s="8">
        <f t="shared" si="0"/>
      </c>
      <c r="G78">
        <f t="shared" si="1"/>
      </c>
      <c r="K78" s="10">
        <f t="shared" si="2"/>
      </c>
      <c r="L78" s="10">
        <f t="shared" si="3"/>
      </c>
    </row>
    <row r="79" spans="5:12" ht="12.75">
      <c r="E79" s="8">
        <f t="shared" si="0"/>
      </c>
      <c r="G79">
        <f t="shared" si="1"/>
      </c>
      <c r="K79" s="10">
        <f aca="true" t="shared" si="4" ref="K79:K142">IF(I79="","",I79*J79)</f>
      </c>
      <c r="L79" s="10">
        <f aca="true" t="shared" si="5" ref="L79:L142">IF(I79="","",I79+K79)</f>
      </c>
    </row>
    <row r="80" spans="5:12" ht="12.75">
      <c r="E80" s="8">
        <f t="shared" si="0"/>
      </c>
      <c r="G80">
        <f t="shared" si="1"/>
      </c>
      <c r="K80" s="10">
        <f t="shared" si="4"/>
      </c>
      <c r="L80" s="10">
        <f t="shared" si="5"/>
      </c>
    </row>
    <row r="81" spans="5:12" ht="12.75">
      <c r="E81" s="8">
        <f t="shared" si="0"/>
      </c>
      <c r="G81">
        <f t="shared" si="1"/>
      </c>
      <c r="K81" s="10">
        <f t="shared" si="4"/>
      </c>
      <c r="L81" s="10">
        <f t="shared" si="5"/>
      </c>
    </row>
    <row r="82" spans="5:12" ht="12.75">
      <c r="E82" s="8">
        <f t="shared" si="0"/>
      </c>
      <c r="G82">
        <f t="shared" si="1"/>
      </c>
      <c r="K82" s="10">
        <f t="shared" si="4"/>
      </c>
      <c r="L82" s="10">
        <f t="shared" si="5"/>
      </c>
    </row>
    <row r="83" spans="5:12" ht="12.75">
      <c r="E83" s="8">
        <f t="shared" si="0"/>
      </c>
      <c r="G83">
        <f t="shared" si="1"/>
      </c>
      <c r="K83" s="10">
        <f t="shared" si="4"/>
      </c>
      <c r="L83" s="10">
        <f t="shared" si="5"/>
      </c>
    </row>
    <row r="84" spans="5:12" ht="12.75">
      <c r="E84" s="8">
        <f aca="true" t="shared" si="6" ref="E84:E147">IF(A84="","",LOOKUP(D84,$D$1:$D$16,$E$1:$E$16))</f>
      </c>
      <c r="G84">
        <f aca="true" t="shared" si="7" ref="G84:G147">IF(A84="","",LOOKUP(F84,$F$1:$F$16,$G$1:$G$16))</f>
      </c>
      <c r="K84" s="10">
        <f t="shared" si="4"/>
      </c>
      <c r="L84" s="10">
        <f t="shared" si="5"/>
      </c>
    </row>
    <row r="85" spans="5:12" ht="12.75">
      <c r="E85" s="8">
        <f t="shared" si="6"/>
      </c>
      <c r="G85">
        <f t="shared" si="7"/>
      </c>
      <c r="K85" s="10">
        <f t="shared" si="4"/>
      </c>
      <c r="L85" s="10">
        <f t="shared" si="5"/>
      </c>
    </row>
    <row r="86" spans="5:12" ht="12.75">
      <c r="E86" s="8">
        <f t="shared" si="6"/>
      </c>
      <c r="G86">
        <f t="shared" si="7"/>
      </c>
      <c r="K86" s="10">
        <f t="shared" si="4"/>
      </c>
      <c r="L86" s="10">
        <f t="shared" si="5"/>
      </c>
    </row>
    <row r="87" spans="5:12" ht="12.75">
      <c r="E87" s="8">
        <f t="shared" si="6"/>
      </c>
      <c r="G87">
        <f t="shared" si="7"/>
      </c>
      <c r="K87" s="10">
        <f t="shared" si="4"/>
      </c>
      <c r="L87" s="10">
        <f t="shared" si="5"/>
      </c>
    </row>
    <row r="88" spans="5:12" ht="12.75">
      <c r="E88" s="8">
        <f t="shared" si="6"/>
      </c>
      <c r="G88">
        <f t="shared" si="7"/>
      </c>
      <c r="K88" s="10">
        <f t="shared" si="4"/>
      </c>
      <c r="L88" s="10">
        <f t="shared" si="5"/>
      </c>
    </row>
    <row r="89" spans="5:12" ht="12.75">
      <c r="E89" s="8">
        <f t="shared" si="6"/>
      </c>
      <c r="G89">
        <f t="shared" si="7"/>
      </c>
      <c r="K89" s="10">
        <f t="shared" si="4"/>
      </c>
      <c r="L89" s="10">
        <f t="shared" si="5"/>
      </c>
    </row>
    <row r="90" spans="5:12" ht="12.75">
      <c r="E90" s="8">
        <f t="shared" si="6"/>
      </c>
      <c r="G90">
        <f t="shared" si="7"/>
      </c>
      <c r="K90" s="10">
        <f t="shared" si="4"/>
      </c>
      <c r="L90" s="10">
        <f t="shared" si="5"/>
      </c>
    </row>
    <row r="91" spans="5:12" ht="12.75">
      <c r="E91" s="8">
        <f t="shared" si="6"/>
      </c>
      <c r="G91">
        <f t="shared" si="7"/>
      </c>
      <c r="K91" s="10">
        <f t="shared" si="4"/>
      </c>
      <c r="L91" s="10">
        <f t="shared" si="5"/>
      </c>
    </row>
    <row r="92" spans="5:12" ht="12.75">
      <c r="E92" s="8">
        <f t="shared" si="6"/>
      </c>
      <c r="G92">
        <f t="shared" si="7"/>
      </c>
      <c r="K92" s="10">
        <f t="shared" si="4"/>
      </c>
      <c r="L92" s="10">
        <f t="shared" si="5"/>
      </c>
    </row>
    <row r="93" spans="5:12" ht="12.75">
      <c r="E93" s="8">
        <f t="shared" si="6"/>
      </c>
      <c r="G93">
        <f t="shared" si="7"/>
      </c>
      <c r="K93" s="10">
        <f t="shared" si="4"/>
      </c>
      <c r="L93" s="10">
        <f t="shared" si="5"/>
      </c>
    </row>
    <row r="94" spans="5:12" ht="12.75">
      <c r="E94" s="8">
        <f t="shared" si="6"/>
      </c>
      <c r="G94">
        <f t="shared" si="7"/>
      </c>
      <c r="K94" s="10">
        <f t="shared" si="4"/>
      </c>
      <c r="L94" s="10">
        <f t="shared" si="5"/>
      </c>
    </row>
    <row r="95" spans="5:12" ht="12.75">
      <c r="E95" s="8">
        <f t="shared" si="6"/>
      </c>
      <c r="G95">
        <f t="shared" si="7"/>
      </c>
      <c r="K95" s="10">
        <f t="shared" si="4"/>
      </c>
      <c r="L95" s="10">
        <f t="shared" si="5"/>
      </c>
    </row>
    <row r="96" spans="5:12" ht="12.75">
      <c r="E96" s="8">
        <f t="shared" si="6"/>
      </c>
      <c r="G96">
        <f t="shared" si="7"/>
      </c>
      <c r="K96" s="10">
        <f t="shared" si="4"/>
      </c>
      <c r="L96" s="10">
        <f t="shared" si="5"/>
      </c>
    </row>
    <row r="97" spans="5:12" ht="12.75">
      <c r="E97" s="8">
        <f t="shared" si="6"/>
      </c>
      <c r="G97">
        <f t="shared" si="7"/>
      </c>
      <c r="K97" s="10">
        <f t="shared" si="4"/>
      </c>
      <c r="L97" s="10">
        <f t="shared" si="5"/>
      </c>
    </row>
    <row r="98" spans="5:12" ht="12.75">
      <c r="E98" s="8">
        <f t="shared" si="6"/>
      </c>
      <c r="G98">
        <f t="shared" si="7"/>
      </c>
      <c r="K98" s="10">
        <f t="shared" si="4"/>
      </c>
      <c r="L98" s="10">
        <f t="shared" si="5"/>
      </c>
    </row>
    <row r="99" spans="5:12" ht="12.75">
      <c r="E99" s="8">
        <f t="shared" si="6"/>
      </c>
      <c r="G99">
        <f t="shared" si="7"/>
      </c>
      <c r="K99" s="10">
        <f t="shared" si="4"/>
      </c>
      <c r="L99" s="10">
        <f t="shared" si="5"/>
      </c>
    </row>
    <row r="100" spans="5:12" ht="12.75">
      <c r="E100" s="8">
        <f t="shared" si="6"/>
      </c>
      <c r="G100">
        <f t="shared" si="7"/>
      </c>
      <c r="K100" s="10">
        <f t="shared" si="4"/>
      </c>
      <c r="L100" s="10">
        <f t="shared" si="5"/>
      </c>
    </row>
    <row r="101" spans="5:12" ht="12.75">
      <c r="E101" s="8">
        <f t="shared" si="6"/>
      </c>
      <c r="G101">
        <f t="shared" si="7"/>
      </c>
      <c r="K101" s="10">
        <f t="shared" si="4"/>
      </c>
      <c r="L101" s="10">
        <f t="shared" si="5"/>
      </c>
    </row>
    <row r="102" spans="5:12" ht="12.75">
      <c r="E102" s="8">
        <f t="shared" si="6"/>
      </c>
      <c r="G102">
        <f t="shared" si="7"/>
      </c>
      <c r="K102" s="10">
        <f t="shared" si="4"/>
      </c>
      <c r="L102" s="10">
        <f t="shared" si="5"/>
      </c>
    </row>
    <row r="103" spans="5:12" ht="12.75">
      <c r="E103" s="8">
        <f t="shared" si="6"/>
      </c>
      <c r="G103">
        <f t="shared" si="7"/>
      </c>
      <c r="K103" s="10">
        <f t="shared" si="4"/>
      </c>
      <c r="L103" s="10">
        <f t="shared" si="5"/>
      </c>
    </row>
    <row r="104" spans="5:12" ht="12.75">
      <c r="E104" s="8">
        <f t="shared" si="6"/>
      </c>
      <c r="G104">
        <f t="shared" si="7"/>
      </c>
      <c r="K104" s="10">
        <f t="shared" si="4"/>
      </c>
      <c r="L104" s="10">
        <f t="shared" si="5"/>
      </c>
    </row>
    <row r="105" spans="5:12" ht="12.75">
      <c r="E105" s="8">
        <f t="shared" si="6"/>
      </c>
      <c r="G105">
        <f t="shared" si="7"/>
      </c>
      <c r="K105" s="10">
        <f t="shared" si="4"/>
      </c>
      <c r="L105" s="10">
        <f t="shared" si="5"/>
      </c>
    </row>
    <row r="106" spans="5:12" ht="12.75">
      <c r="E106" s="8">
        <f t="shared" si="6"/>
      </c>
      <c r="G106">
        <f t="shared" si="7"/>
      </c>
      <c r="K106" s="10">
        <f t="shared" si="4"/>
      </c>
      <c r="L106" s="10">
        <f t="shared" si="5"/>
      </c>
    </row>
    <row r="107" spans="5:12" ht="12.75">
      <c r="E107" s="8">
        <f t="shared" si="6"/>
      </c>
      <c r="G107">
        <f t="shared" si="7"/>
      </c>
      <c r="K107" s="10">
        <f t="shared" si="4"/>
      </c>
      <c r="L107" s="10">
        <f t="shared" si="5"/>
      </c>
    </row>
    <row r="108" spans="5:12" ht="12.75">
      <c r="E108" s="8">
        <f t="shared" si="6"/>
      </c>
      <c r="G108">
        <f t="shared" si="7"/>
      </c>
      <c r="K108" s="10">
        <f t="shared" si="4"/>
      </c>
      <c r="L108" s="10">
        <f t="shared" si="5"/>
      </c>
    </row>
    <row r="109" spans="5:12" ht="12.75">
      <c r="E109" s="8">
        <f t="shared" si="6"/>
      </c>
      <c r="G109">
        <f t="shared" si="7"/>
      </c>
      <c r="K109" s="10">
        <f t="shared" si="4"/>
      </c>
      <c r="L109" s="10">
        <f t="shared" si="5"/>
      </c>
    </row>
    <row r="110" spans="5:12" ht="12.75">
      <c r="E110" s="8">
        <f t="shared" si="6"/>
      </c>
      <c r="G110">
        <f t="shared" si="7"/>
      </c>
      <c r="K110" s="10">
        <f t="shared" si="4"/>
      </c>
      <c r="L110" s="10">
        <f t="shared" si="5"/>
      </c>
    </row>
    <row r="111" spans="5:12" ht="12.75">
      <c r="E111" s="8">
        <f t="shared" si="6"/>
      </c>
      <c r="G111">
        <f t="shared" si="7"/>
      </c>
      <c r="K111" s="10">
        <f t="shared" si="4"/>
      </c>
      <c r="L111" s="10">
        <f t="shared" si="5"/>
      </c>
    </row>
    <row r="112" spans="5:12" ht="12.75">
      <c r="E112" s="8">
        <f t="shared" si="6"/>
      </c>
      <c r="G112">
        <f t="shared" si="7"/>
      </c>
      <c r="K112" s="10">
        <f t="shared" si="4"/>
      </c>
      <c r="L112" s="10">
        <f t="shared" si="5"/>
      </c>
    </row>
    <row r="113" spans="5:12" ht="12.75">
      <c r="E113" s="8">
        <f t="shared" si="6"/>
      </c>
      <c r="G113">
        <f t="shared" si="7"/>
      </c>
      <c r="K113" s="10">
        <f t="shared" si="4"/>
      </c>
      <c r="L113" s="10">
        <f t="shared" si="5"/>
      </c>
    </row>
    <row r="114" spans="5:12" ht="12.75">
      <c r="E114" s="8">
        <f t="shared" si="6"/>
      </c>
      <c r="G114">
        <f t="shared" si="7"/>
      </c>
      <c r="K114" s="10">
        <f t="shared" si="4"/>
      </c>
      <c r="L114" s="10">
        <f t="shared" si="5"/>
      </c>
    </row>
    <row r="115" spans="5:12" ht="12.75">
      <c r="E115" s="8">
        <f t="shared" si="6"/>
      </c>
      <c r="G115">
        <f t="shared" si="7"/>
      </c>
      <c r="K115" s="10">
        <f t="shared" si="4"/>
      </c>
      <c r="L115" s="10">
        <f t="shared" si="5"/>
      </c>
    </row>
    <row r="116" spans="5:12" ht="12.75">
      <c r="E116" s="8">
        <f t="shared" si="6"/>
      </c>
      <c r="G116">
        <f t="shared" si="7"/>
      </c>
      <c r="K116" s="10">
        <f t="shared" si="4"/>
      </c>
      <c r="L116" s="10">
        <f t="shared" si="5"/>
      </c>
    </row>
    <row r="117" spans="5:12" ht="12.75">
      <c r="E117" s="8">
        <f t="shared" si="6"/>
      </c>
      <c r="G117">
        <f t="shared" si="7"/>
      </c>
      <c r="K117" s="10">
        <f t="shared" si="4"/>
      </c>
      <c r="L117" s="10">
        <f t="shared" si="5"/>
      </c>
    </row>
    <row r="118" spans="5:12" ht="12.75">
      <c r="E118" s="8">
        <f t="shared" si="6"/>
      </c>
      <c r="G118">
        <f t="shared" si="7"/>
      </c>
      <c r="K118" s="10">
        <f t="shared" si="4"/>
      </c>
      <c r="L118" s="10">
        <f t="shared" si="5"/>
      </c>
    </row>
    <row r="119" spans="5:12" ht="12.75">
      <c r="E119" s="8">
        <f t="shared" si="6"/>
      </c>
      <c r="G119">
        <f t="shared" si="7"/>
      </c>
      <c r="K119" s="10">
        <f t="shared" si="4"/>
      </c>
      <c r="L119" s="10">
        <f t="shared" si="5"/>
      </c>
    </row>
    <row r="120" spans="5:12" ht="12.75">
      <c r="E120" s="8">
        <f t="shared" si="6"/>
      </c>
      <c r="G120">
        <f t="shared" si="7"/>
      </c>
      <c r="K120" s="10">
        <f t="shared" si="4"/>
      </c>
      <c r="L120" s="10">
        <f t="shared" si="5"/>
      </c>
    </row>
    <row r="121" spans="5:12" ht="12.75">
      <c r="E121" s="8">
        <f t="shared" si="6"/>
      </c>
      <c r="G121">
        <f t="shared" si="7"/>
      </c>
      <c r="K121" s="10">
        <f t="shared" si="4"/>
      </c>
      <c r="L121" s="10">
        <f t="shared" si="5"/>
      </c>
    </row>
    <row r="122" spans="5:12" ht="12.75">
      <c r="E122" s="8">
        <f t="shared" si="6"/>
      </c>
      <c r="G122">
        <f t="shared" si="7"/>
      </c>
      <c r="K122" s="10">
        <f t="shared" si="4"/>
      </c>
      <c r="L122" s="10">
        <f t="shared" si="5"/>
      </c>
    </row>
    <row r="123" spans="5:12" ht="12.75">
      <c r="E123" s="8">
        <f t="shared" si="6"/>
      </c>
      <c r="G123">
        <f t="shared" si="7"/>
      </c>
      <c r="K123" s="10">
        <f t="shared" si="4"/>
      </c>
      <c r="L123" s="10">
        <f t="shared" si="5"/>
      </c>
    </row>
    <row r="124" spans="5:12" ht="12.75">
      <c r="E124" s="8">
        <f t="shared" si="6"/>
      </c>
      <c r="G124">
        <f t="shared" si="7"/>
      </c>
      <c r="K124" s="10">
        <f t="shared" si="4"/>
      </c>
      <c r="L124" s="10">
        <f t="shared" si="5"/>
      </c>
    </row>
    <row r="125" spans="5:12" ht="12.75">
      <c r="E125" s="8">
        <f t="shared" si="6"/>
      </c>
      <c r="G125">
        <f t="shared" si="7"/>
      </c>
      <c r="K125" s="10">
        <f t="shared" si="4"/>
      </c>
      <c r="L125" s="10">
        <f t="shared" si="5"/>
      </c>
    </row>
    <row r="126" spans="5:12" ht="12.75">
      <c r="E126" s="8">
        <f t="shared" si="6"/>
      </c>
      <c r="G126">
        <f t="shared" si="7"/>
      </c>
      <c r="K126" s="10">
        <f t="shared" si="4"/>
      </c>
      <c r="L126" s="10">
        <f t="shared" si="5"/>
      </c>
    </row>
    <row r="127" spans="5:12" ht="12.75">
      <c r="E127" s="8">
        <f t="shared" si="6"/>
      </c>
      <c r="G127">
        <f t="shared" si="7"/>
      </c>
      <c r="K127" s="10">
        <f t="shared" si="4"/>
      </c>
      <c r="L127" s="10">
        <f t="shared" si="5"/>
      </c>
    </row>
    <row r="128" spans="5:12" ht="12.75">
      <c r="E128" s="8">
        <f t="shared" si="6"/>
      </c>
      <c r="G128">
        <f t="shared" si="7"/>
      </c>
      <c r="K128" s="10">
        <f t="shared" si="4"/>
      </c>
      <c r="L128" s="10">
        <f t="shared" si="5"/>
      </c>
    </row>
    <row r="129" spans="5:12" ht="12.75">
      <c r="E129" s="8">
        <f t="shared" si="6"/>
      </c>
      <c r="G129">
        <f t="shared" si="7"/>
      </c>
      <c r="K129" s="10">
        <f t="shared" si="4"/>
      </c>
      <c r="L129" s="10">
        <f t="shared" si="5"/>
      </c>
    </row>
    <row r="130" spans="5:12" ht="12.75">
      <c r="E130" s="8">
        <f t="shared" si="6"/>
      </c>
      <c r="G130">
        <f t="shared" si="7"/>
      </c>
      <c r="K130" s="10">
        <f t="shared" si="4"/>
      </c>
      <c r="L130" s="10">
        <f t="shared" si="5"/>
      </c>
    </row>
    <row r="131" spans="5:12" ht="12.75">
      <c r="E131" s="8">
        <f t="shared" si="6"/>
      </c>
      <c r="G131">
        <f t="shared" si="7"/>
      </c>
      <c r="K131" s="10">
        <f t="shared" si="4"/>
      </c>
      <c r="L131" s="10">
        <f t="shared" si="5"/>
      </c>
    </row>
    <row r="132" spans="5:12" ht="12.75">
      <c r="E132" s="8">
        <f t="shared" si="6"/>
      </c>
      <c r="G132">
        <f t="shared" si="7"/>
      </c>
      <c r="K132" s="10">
        <f t="shared" si="4"/>
      </c>
      <c r="L132" s="10">
        <f t="shared" si="5"/>
      </c>
    </row>
    <row r="133" spans="5:12" ht="12.75">
      <c r="E133" s="8">
        <f t="shared" si="6"/>
      </c>
      <c r="G133">
        <f t="shared" si="7"/>
      </c>
      <c r="K133" s="10">
        <f t="shared" si="4"/>
      </c>
      <c r="L133" s="10">
        <f t="shared" si="5"/>
      </c>
    </row>
    <row r="134" spans="5:12" ht="12.75">
      <c r="E134" s="8">
        <f t="shared" si="6"/>
      </c>
      <c r="G134">
        <f t="shared" si="7"/>
      </c>
      <c r="K134" s="10">
        <f t="shared" si="4"/>
      </c>
      <c r="L134" s="10">
        <f t="shared" si="5"/>
      </c>
    </row>
    <row r="135" spans="5:12" ht="12.75">
      <c r="E135" s="8">
        <f t="shared" si="6"/>
      </c>
      <c r="G135">
        <f t="shared" si="7"/>
      </c>
      <c r="K135" s="10">
        <f t="shared" si="4"/>
      </c>
      <c r="L135" s="10">
        <f t="shared" si="5"/>
      </c>
    </row>
    <row r="136" spans="5:12" ht="12.75">
      <c r="E136" s="8">
        <f t="shared" si="6"/>
      </c>
      <c r="G136">
        <f t="shared" si="7"/>
      </c>
      <c r="K136" s="10">
        <f t="shared" si="4"/>
      </c>
      <c r="L136" s="10">
        <f t="shared" si="5"/>
      </c>
    </row>
    <row r="137" spans="5:12" ht="12.75">
      <c r="E137" s="8">
        <f t="shared" si="6"/>
      </c>
      <c r="G137">
        <f t="shared" si="7"/>
      </c>
      <c r="K137" s="10">
        <f t="shared" si="4"/>
      </c>
      <c r="L137" s="10">
        <f t="shared" si="5"/>
      </c>
    </row>
    <row r="138" spans="5:12" ht="12.75">
      <c r="E138" s="8">
        <f t="shared" si="6"/>
      </c>
      <c r="G138">
        <f t="shared" si="7"/>
      </c>
      <c r="K138" s="10">
        <f t="shared" si="4"/>
      </c>
      <c r="L138" s="10">
        <f t="shared" si="5"/>
      </c>
    </row>
    <row r="139" spans="5:12" ht="12.75">
      <c r="E139" s="8">
        <f t="shared" si="6"/>
      </c>
      <c r="G139">
        <f t="shared" si="7"/>
      </c>
      <c r="K139" s="10">
        <f t="shared" si="4"/>
      </c>
      <c r="L139" s="10">
        <f t="shared" si="5"/>
      </c>
    </row>
    <row r="140" spans="5:12" ht="12.75">
      <c r="E140" s="8">
        <f t="shared" si="6"/>
      </c>
      <c r="G140">
        <f t="shared" si="7"/>
      </c>
      <c r="K140" s="10">
        <f t="shared" si="4"/>
      </c>
      <c r="L140" s="10">
        <f t="shared" si="5"/>
      </c>
    </row>
    <row r="141" spans="5:12" ht="12.75">
      <c r="E141" s="8">
        <f t="shared" si="6"/>
      </c>
      <c r="G141">
        <f t="shared" si="7"/>
      </c>
      <c r="K141" s="10">
        <f t="shared" si="4"/>
      </c>
      <c r="L141" s="10">
        <f t="shared" si="5"/>
      </c>
    </row>
    <row r="142" spans="5:12" ht="12.75">
      <c r="E142" s="8">
        <f t="shared" si="6"/>
      </c>
      <c r="G142">
        <f t="shared" si="7"/>
      </c>
      <c r="K142" s="10">
        <f t="shared" si="4"/>
      </c>
      <c r="L142" s="10">
        <f t="shared" si="5"/>
      </c>
    </row>
    <row r="143" spans="5:12" ht="12.75">
      <c r="E143" s="8">
        <f t="shared" si="6"/>
      </c>
      <c r="G143">
        <f t="shared" si="7"/>
      </c>
      <c r="K143" s="10">
        <f aca="true" t="shared" si="8" ref="K143:K206">IF(I143="","",I143*J143)</f>
      </c>
      <c r="L143" s="10">
        <f aca="true" t="shared" si="9" ref="L143:L206">IF(I143="","",I143+K143)</f>
      </c>
    </row>
    <row r="144" spans="5:12" ht="12.75">
      <c r="E144" s="8">
        <f t="shared" si="6"/>
      </c>
      <c r="G144">
        <f t="shared" si="7"/>
      </c>
      <c r="K144" s="10">
        <f t="shared" si="8"/>
      </c>
      <c r="L144" s="10">
        <f t="shared" si="9"/>
      </c>
    </row>
    <row r="145" spans="5:12" ht="12.75">
      <c r="E145" s="8">
        <f t="shared" si="6"/>
      </c>
      <c r="G145">
        <f t="shared" si="7"/>
      </c>
      <c r="K145" s="10">
        <f t="shared" si="8"/>
      </c>
      <c r="L145" s="10">
        <f t="shared" si="9"/>
      </c>
    </row>
    <row r="146" spans="5:12" ht="12.75">
      <c r="E146" s="8">
        <f t="shared" si="6"/>
      </c>
      <c r="G146">
        <f t="shared" si="7"/>
      </c>
      <c r="K146" s="10">
        <f t="shared" si="8"/>
      </c>
      <c r="L146" s="10">
        <f t="shared" si="9"/>
      </c>
    </row>
    <row r="147" spans="5:12" ht="12.75">
      <c r="E147" s="8">
        <f t="shared" si="6"/>
      </c>
      <c r="G147">
        <f t="shared" si="7"/>
      </c>
      <c r="K147" s="10">
        <f t="shared" si="8"/>
      </c>
      <c r="L147" s="10">
        <f t="shared" si="9"/>
      </c>
    </row>
    <row r="148" spans="5:12" ht="12.75">
      <c r="E148" s="8">
        <f aca="true" t="shared" si="10" ref="E148:E211">IF(A148="","",LOOKUP(D148,$D$1:$D$16,$E$1:$E$16))</f>
      </c>
      <c r="G148">
        <f aca="true" t="shared" si="11" ref="G148:G211">IF(A148="","",LOOKUP(F148,$F$1:$F$16,$G$1:$G$16))</f>
      </c>
      <c r="K148" s="10">
        <f t="shared" si="8"/>
      </c>
      <c r="L148" s="10">
        <f t="shared" si="9"/>
      </c>
    </row>
    <row r="149" spans="5:12" ht="12.75">
      <c r="E149" s="8">
        <f t="shared" si="10"/>
      </c>
      <c r="G149">
        <f t="shared" si="11"/>
      </c>
      <c r="K149" s="10">
        <f t="shared" si="8"/>
      </c>
      <c r="L149" s="10">
        <f t="shared" si="9"/>
      </c>
    </row>
    <row r="150" spans="5:12" ht="12.75">
      <c r="E150" s="8">
        <f t="shared" si="10"/>
      </c>
      <c r="G150">
        <f t="shared" si="11"/>
      </c>
      <c r="K150" s="10">
        <f t="shared" si="8"/>
      </c>
      <c r="L150" s="10">
        <f t="shared" si="9"/>
      </c>
    </row>
    <row r="151" spans="5:12" ht="12.75">
      <c r="E151" s="8">
        <f t="shared" si="10"/>
      </c>
      <c r="G151">
        <f t="shared" si="11"/>
      </c>
      <c r="K151" s="10">
        <f t="shared" si="8"/>
      </c>
      <c r="L151" s="10">
        <f t="shared" si="9"/>
      </c>
    </row>
    <row r="152" spans="5:12" ht="12.75">
      <c r="E152" s="8">
        <f t="shared" si="10"/>
      </c>
      <c r="G152">
        <f t="shared" si="11"/>
      </c>
      <c r="K152" s="10">
        <f t="shared" si="8"/>
      </c>
      <c r="L152" s="10">
        <f t="shared" si="9"/>
      </c>
    </row>
    <row r="153" spans="5:12" ht="12.75">
      <c r="E153" s="8">
        <f t="shared" si="10"/>
      </c>
      <c r="G153">
        <f t="shared" si="11"/>
      </c>
      <c r="K153" s="10">
        <f t="shared" si="8"/>
      </c>
      <c r="L153" s="10">
        <f t="shared" si="9"/>
      </c>
    </row>
    <row r="154" spans="5:12" ht="12.75">
      <c r="E154" s="8">
        <f t="shared" si="10"/>
      </c>
      <c r="G154">
        <f t="shared" si="11"/>
      </c>
      <c r="K154" s="10">
        <f t="shared" si="8"/>
      </c>
      <c r="L154" s="10">
        <f t="shared" si="9"/>
      </c>
    </row>
    <row r="155" spans="5:12" ht="12.75">
      <c r="E155" s="8">
        <f t="shared" si="10"/>
      </c>
      <c r="G155">
        <f t="shared" si="11"/>
      </c>
      <c r="K155" s="10">
        <f t="shared" si="8"/>
      </c>
      <c r="L155" s="10">
        <f t="shared" si="9"/>
      </c>
    </row>
    <row r="156" spans="5:12" ht="12.75">
      <c r="E156" s="8">
        <f t="shared" si="10"/>
      </c>
      <c r="G156">
        <f t="shared" si="11"/>
      </c>
      <c r="K156" s="10">
        <f t="shared" si="8"/>
      </c>
      <c r="L156" s="10">
        <f t="shared" si="9"/>
      </c>
    </row>
    <row r="157" spans="5:12" ht="12.75">
      <c r="E157" s="8">
        <f t="shared" si="10"/>
      </c>
      <c r="G157">
        <f t="shared" si="11"/>
      </c>
      <c r="K157" s="10">
        <f t="shared" si="8"/>
      </c>
      <c r="L157" s="10">
        <f t="shared" si="9"/>
      </c>
    </row>
    <row r="158" spans="5:12" ht="12.75">
      <c r="E158" s="8">
        <f t="shared" si="10"/>
      </c>
      <c r="G158">
        <f t="shared" si="11"/>
      </c>
      <c r="K158" s="10">
        <f t="shared" si="8"/>
      </c>
      <c r="L158" s="10">
        <f t="shared" si="9"/>
      </c>
    </row>
    <row r="159" spans="5:12" ht="12.75">
      <c r="E159" s="8">
        <f t="shared" si="10"/>
      </c>
      <c r="G159">
        <f t="shared" si="11"/>
      </c>
      <c r="K159" s="10">
        <f t="shared" si="8"/>
      </c>
      <c r="L159" s="10">
        <f t="shared" si="9"/>
      </c>
    </row>
    <row r="160" spans="5:12" ht="12.75">
      <c r="E160" s="8">
        <f t="shared" si="10"/>
      </c>
      <c r="G160">
        <f t="shared" si="11"/>
      </c>
      <c r="K160" s="10">
        <f t="shared" si="8"/>
      </c>
      <c r="L160" s="10">
        <f t="shared" si="9"/>
      </c>
    </row>
    <row r="161" spans="5:12" ht="12.75">
      <c r="E161" s="8">
        <f t="shared" si="10"/>
      </c>
      <c r="G161">
        <f t="shared" si="11"/>
      </c>
      <c r="K161" s="10">
        <f t="shared" si="8"/>
      </c>
      <c r="L161" s="10">
        <f t="shared" si="9"/>
      </c>
    </row>
    <row r="162" spans="5:12" ht="12.75">
      <c r="E162" s="8">
        <f t="shared" si="10"/>
      </c>
      <c r="G162">
        <f t="shared" si="11"/>
      </c>
      <c r="K162" s="10">
        <f t="shared" si="8"/>
      </c>
      <c r="L162" s="10">
        <f t="shared" si="9"/>
      </c>
    </row>
    <row r="163" spans="5:12" ht="12.75">
      <c r="E163" s="8">
        <f t="shared" si="10"/>
      </c>
      <c r="G163">
        <f t="shared" si="11"/>
      </c>
      <c r="K163" s="10">
        <f t="shared" si="8"/>
      </c>
      <c r="L163" s="10">
        <f t="shared" si="9"/>
      </c>
    </row>
    <row r="164" spans="5:12" ht="12.75">
      <c r="E164" s="8">
        <f t="shared" si="10"/>
      </c>
      <c r="G164">
        <f t="shared" si="11"/>
      </c>
      <c r="K164" s="10">
        <f t="shared" si="8"/>
      </c>
      <c r="L164" s="10">
        <f t="shared" si="9"/>
      </c>
    </row>
    <row r="165" spans="5:12" ht="12.75">
      <c r="E165" s="8">
        <f t="shared" si="10"/>
      </c>
      <c r="G165">
        <f t="shared" si="11"/>
      </c>
      <c r="K165" s="10">
        <f t="shared" si="8"/>
      </c>
      <c r="L165" s="10">
        <f t="shared" si="9"/>
      </c>
    </row>
    <row r="166" spans="5:12" ht="12.75">
      <c r="E166" s="8">
        <f t="shared" si="10"/>
      </c>
      <c r="G166">
        <f t="shared" si="11"/>
      </c>
      <c r="K166" s="10">
        <f t="shared" si="8"/>
      </c>
      <c r="L166" s="10">
        <f t="shared" si="9"/>
      </c>
    </row>
    <row r="167" spans="5:12" ht="12.75">
      <c r="E167" s="8">
        <f t="shared" si="10"/>
      </c>
      <c r="G167">
        <f t="shared" si="11"/>
      </c>
      <c r="K167" s="10">
        <f t="shared" si="8"/>
      </c>
      <c r="L167" s="10">
        <f t="shared" si="9"/>
      </c>
    </row>
    <row r="168" spans="5:12" ht="12.75">
      <c r="E168" s="8">
        <f t="shared" si="10"/>
      </c>
      <c r="G168">
        <f t="shared" si="11"/>
      </c>
      <c r="K168" s="10">
        <f t="shared" si="8"/>
      </c>
      <c r="L168" s="10">
        <f t="shared" si="9"/>
      </c>
    </row>
    <row r="169" spans="5:12" ht="12.75">
      <c r="E169" s="8">
        <f t="shared" si="10"/>
      </c>
      <c r="G169">
        <f t="shared" si="11"/>
      </c>
      <c r="K169" s="10">
        <f t="shared" si="8"/>
      </c>
      <c r="L169" s="10">
        <f t="shared" si="9"/>
      </c>
    </row>
    <row r="170" spans="5:12" ht="12.75">
      <c r="E170" s="8">
        <f t="shared" si="10"/>
      </c>
      <c r="G170">
        <f t="shared" si="11"/>
      </c>
      <c r="K170" s="10">
        <f t="shared" si="8"/>
      </c>
      <c r="L170" s="10">
        <f t="shared" si="9"/>
      </c>
    </row>
    <row r="171" spans="5:12" ht="12.75">
      <c r="E171" s="8">
        <f t="shared" si="10"/>
      </c>
      <c r="G171">
        <f t="shared" si="11"/>
      </c>
      <c r="K171" s="10">
        <f t="shared" si="8"/>
      </c>
      <c r="L171" s="10">
        <f t="shared" si="9"/>
      </c>
    </row>
    <row r="172" spans="5:12" ht="12.75">
      <c r="E172" s="8">
        <f t="shared" si="10"/>
      </c>
      <c r="G172">
        <f t="shared" si="11"/>
      </c>
      <c r="K172" s="10">
        <f t="shared" si="8"/>
      </c>
      <c r="L172" s="10">
        <f t="shared" si="9"/>
      </c>
    </row>
    <row r="173" spans="5:12" ht="12.75">
      <c r="E173" s="8">
        <f t="shared" si="10"/>
      </c>
      <c r="G173">
        <f t="shared" si="11"/>
      </c>
      <c r="K173" s="10">
        <f t="shared" si="8"/>
      </c>
      <c r="L173" s="10">
        <f t="shared" si="9"/>
      </c>
    </row>
    <row r="174" spans="5:12" ht="12.75">
      <c r="E174" s="8">
        <f t="shared" si="10"/>
      </c>
      <c r="G174">
        <f t="shared" si="11"/>
      </c>
      <c r="K174" s="10">
        <f t="shared" si="8"/>
      </c>
      <c r="L174" s="10">
        <f t="shared" si="9"/>
      </c>
    </row>
    <row r="175" spans="5:12" ht="12.75">
      <c r="E175" s="8">
        <f t="shared" si="10"/>
      </c>
      <c r="G175">
        <f t="shared" si="11"/>
      </c>
      <c r="K175" s="10">
        <f t="shared" si="8"/>
      </c>
      <c r="L175" s="10">
        <f t="shared" si="9"/>
      </c>
    </row>
    <row r="176" spans="5:12" ht="12.75">
      <c r="E176" s="8">
        <f t="shared" si="10"/>
      </c>
      <c r="G176">
        <f t="shared" si="11"/>
      </c>
      <c r="K176" s="10">
        <f t="shared" si="8"/>
      </c>
      <c r="L176" s="10">
        <f t="shared" si="9"/>
      </c>
    </row>
    <row r="177" spans="5:12" ht="12.75">
      <c r="E177" s="8">
        <f t="shared" si="10"/>
      </c>
      <c r="G177">
        <f t="shared" si="11"/>
      </c>
      <c r="K177" s="10">
        <f t="shared" si="8"/>
      </c>
      <c r="L177" s="10">
        <f t="shared" si="9"/>
      </c>
    </row>
    <row r="178" spans="5:12" ht="12.75">
      <c r="E178" s="8">
        <f t="shared" si="10"/>
      </c>
      <c r="G178">
        <f t="shared" si="11"/>
      </c>
      <c r="K178" s="10">
        <f t="shared" si="8"/>
      </c>
      <c r="L178" s="10">
        <f t="shared" si="9"/>
      </c>
    </row>
    <row r="179" spans="5:12" ht="12.75">
      <c r="E179" s="8">
        <f t="shared" si="10"/>
      </c>
      <c r="G179">
        <f t="shared" si="11"/>
      </c>
      <c r="K179" s="10">
        <f t="shared" si="8"/>
      </c>
      <c r="L179" s="10">
        <f t="shared" si="9"/>
      </c>
    </row>
    <row r="180" spans="5:12" ht="12.75">
      <c r="E180" s="8">
        <f t="shared" si="10"/>
      </c>
      <c r="G180">
        <f t="shared" si="11"/>
      </c>
      <c r="K180" s="10">
        <f t="shared" si="8"/>
      </c>
      <c r="L180" s="10">
        <f t="shared" si="9"/>
      </c>
    </row>
    <row r="181" spans="5:12" ht="12.75">
      <c r="E181" s="8">
        <f t="shared" si="10"/>
      </c>
      <c r="G181">
        <f t="shared" si="11"/>
      </c>
      <c r="K181" s="10">
        <f t="shared" si="8"/>
      </c>
      <c r="L181" s="10">
        <f t="shared" si="9"/>
      </c>
    </row>
    <row r="182" spans="5:12" ht="12.75">
      <c r="E182" s="8">
        <f t="shared" si="10"/>
      </c>
      <c r="G182">
        <f t="shared" si="11"/>
      </c>
      <c r="K182" s="10">
        <f t="shared" si="8"/>
      </c>
      <c r="L182" s="10">
        <f t="shared" si="9"/>
      </c>
    </row>
    <row r="183" spans="5:12" ht="12.75">
      <c r="E183" s="8">
        <f t="shared" si="10"/>
      </c>
      <c r="G183">
        <f t="shared" si="11"/>
      </c>
      <c r="K183" s="10">
        <f t="shared" si="8"/>
      </c>
      <c r="L183" s="10">
        <f t="shared" si="9"/>
      </c>
    </row>
    <row r="184" spans="5:12" ht="12.75">
      <c r="E184" s="8">
        <f t="shared" si="10"/>
      </c>
      <c r="G184">
        <f t="shared" si="11"/>
      </c>
      <c r="K184" s="10">
        <f t="shared" si="8"/>
      </c>
      <c r="L184" s="10">
        <f t="shared" si="9"/>
      </c>
    </row>
    <row r="185" spans="5:12" ht="12.75">
      <c r="E185" s="8">
        <f t="shared" si="10"/>
      </c>
      <c r="G185">
        <f t="shared" si="11"/>
      </c>
      <c r="K185" s="10">
        <f t="shared" si="8"/>
      </c>
      <c r="L185" s="10">
        <f t="shared" si="9"/>
      </c>
    </row>
    <row r="186" spans="5:12" ht="12.75">
      <c r="E186" s="8">
        <f t="shared" si="10"/>
      </c>
      <c r="G186">
        <f t="shared" si="11"/>
      </c>
      <c r="K186" s="10">
        <f t="shared" si="8"/>
      </c>
      <c r="L186" s="10">
        <f t="shared" si="9"/>
      </c>
    </row>
    <row r="187" spans="5:12" ht="12.75">
      <c r="E187" s="8">
        <f t="shared" si="10"/>
      </c>
      <c r="G187">
        <f t="shared" si="11"/>
      </c>
      <c r="K187" s="10">
        <f t="shared" si="8"/>
      </c>
      <c r="L187" s="10">
        <f t="shared" si="9"/>
      </c>
    </row>
    <row r="188" spans="5:12" ht="12.75">
      <c r="E188" s="8">
        <f t="shared" si="10"/>
      </c>
      <c r="G188">
        <f t="shared" si="11"/>
      </c>
      <c r="K188" s="10">
        <f t="shared" si="8"/>
      </c>
      <c r="L188" s="10">
        <f t="shared" si="9"/>
      </c>
    </row>
    <row r="189" spans="5:12" ht="12.75">
      <c r="E189" s="8">
        <f t="shared" si="10"/>
      </c>
      <c r="G189">
        <f t="shared" si="11"/>
      </c>
      <c r="K189" s="10">
        <f t="shared" si="8"/>
      </c>
      <c r="L189" s="10">
        <f t="shared" si="9"/>
      </c>
    </row>
    <row r="190" spans="5:12" ht="12.75">
      <c r="E190" s="8">
        <f t="shared" si="10"/>
      </c>
      <c r="G190">
        <f t="shared" si="11"/>
      </c>
      <c r="K190" s="10">
        <f t="shared" si="8"/>
      </c>
      <c r="L190" s="10">
        <f t="shared" si="9"/>
      </c>
    </row>
    <row r="191" spans="5:12" ht="12.75">
      <c r="E191" s="8">
        <f t="shared" si="10"/>
      </c>
      <c r="G191">
        <f t="shared" si="11"/>
      </c>
      <c r="K191" s="10">
        <f t="shared" si="8"/>
      </c>
      <c r="L191" s="10">
        <f t="shared" si="9"/>
      </c>
    </row>
    <row r="192" spans="5:12" ht="12.75">
      <c r="E192" s="8">
        <f t="shared" si="10"/>
      </c>
      <c r="G192">
        <f t="shared" si="11"/>
      </c>
      <c r="K192" s="10">
        <f t="shared" si="8"/>
      </c>
      <c r="L192" s="10">
        <f t="shared" si="9"/>
      </c>
    </row>
    <row r="193" spans="5:12" ht="12.75">
      <c r="E193" s="8">
        <f t="shared" si="10"/>
      </c>
      <c r="G193">
        <f t="shared" si="11"/>
      </c>
      <c r="K193" s="10">
        <f t="shared" si="8"/>
      </c>
      <c r="L193" s="10">
        <f t="shared" si="9"/>
      </c>
    </row>
    <row r="194" spans="5:12" ht="12.75">
      <c r="E194" s="8">
        <f t="shared" si="10"/>
      </c>
      <c r="G194">
        <f t="shared" si="11"/>
      </c>
      <c r="K194" s="10">
        <f t="shared" si="8"/>
      </c>
      <c r="L194" s="10">
        <f t="shared" si="9"/>
      </c>
    </row>
    <row r="195" spans="5:12" ht="12.75">
      <c r="E195" s="8">
        <f t="shared" si="10"/>
      </c>
      <c r="G195">
        <f t="shared" si="11"/>
      </c>
      <c r="K195" s="10">
        <f t="shared" si="8"/>
      </c>
      <c r="L195" s="10">
        <f t="shared" si="9"/>
      </c>
    </row>
    <row r="196" spans="5:12" ht="12.75">
      <c r="E196" s="8">
        <f t="shared" si="10"/>
      </c>
      <c r="G196">
        <f t="shared" si="11"/>
      </c>
      <c r="K196" s="10">
        <f t="shared" si="8"/>
      </c>
      <c r="L196" s="10">
        <f t="shared" si="9"/>
      </c>
    </row>
    <row r="197" spans="5:12" ht="12.75">
      <c r="E197" s="8">
        <f t="shared" si="10"/>
      </c>
      <c r="G197">
        <f t="shared" si="11"/>
      </c>
      <c r="K197" s="10">
        <f t="shared" si="8"/>
      </c>
      <c r="L197" s="10">
        <f t="shared" si="9"/>
      </c>
    </row>
    <row r="198" spans="5:12" ht="12.75">
      <c r="E198" s="8">
        <f t="shared" si="10"/>
      </c>
      <c r="G198">
        <f t="shared" si="11"/>
      </c>
      <c r="K198" s="10">
        <f t="shared" si="8"/>
      </c>
      <c r="L198" s="10">
        <f t="shared" si="9"/>
      </c>
    </row>
    <row r="199" spans="5:12" ht="12.75">
      <c r="E199" s="8">
        <f t="shared" si="10"/>
      </c>
      <c r="G199">
        <f t="shared" si="11"/>
      </c>
      <c r="K199" s="10">
        <f t="shared" si="8"/>
      </c>
      <c r="L199" s="10">
        <f t="shared" si="9"/>
      </c>
    </row>
    <row r="200" spans="5:12" ht="12.75">
      <c r="E200" s="8">
        <f t="shared" si="10"/>
      </c>
      <c r="G200">
        <f t="shared" si="11"/>
      </c>
      <c r="K200" s="10">
        <f t="shared" si="8"/>
      </c>
      <c r="L200" s="10">
        <f t="shared" si="9"/>
      </c>
    </row>
    <row r="201" spans="5:12" ht="12.75">
      <c r="E201" s="8">
        <f t="shared" si="10"/>
      </c>
      <c r="G201">
        <f t="shared" si="11"/>
      </c>
      <c r="K201" s="10">
        <f t="shared" si="8"/>
      </c>
      <c r="L201" s="10">
        <f t="shared" si="9"/>
      </c>
    </row>
    <row r="202" spans="5:12" ht="12.75">
      <c r="E202" s="8">
        <f t="shared" si="10"/>
      </c>
      <c r="G202">
        <f t="shared" si="11"/>
      </c>
      <c r="K202" s="10">
        <f t="shared" si="8"/>
      </c>
      <c r="L202" s="10">
        <f t="shared" si="9"/>
      </c>
    </row>
    <row r="203" spans="5:12" ht="12.75">
      <c r="E203" s="8">
        <f t="shared" si="10"/>
      </c>
      <c r="G203">
        <f t="shared" si="11"/>
      </c>
      <c r="K203" s="10">
        <f t="shared" si="8"/>
      </c>
      <c r="L203" s="10">
        <f t="shared" si="9"/>
      </c>
    </row>
    <row r="204" spans="5:12" ht="12.75">
      <c r="E204" s="8">
        <f t="shared" si="10"/>
      </c>
      <c r="G204">
        <f t="shared" si="11"/>
      </c>
      <c r="K204" s="10">
        <f t="shared" si="8"/>
      </c>
      <c r="L204" s="10">
        <f t="shared" si="9"/>
      </c>
    </row>
    <row r="205" spans="5:12" ht="12.75">
      <c r="E205" s="8">
        <f t="shared" si="10"/>
      </c>
      <c r="G205">
        <f t="shared" si="11"/>
      </c>
      <c r="K205" s="10">
        <f t="shared" si="8"/>
      </c>
      <c r="L205" s="10">
        <f t="shared" si="9"/>
      </c>
    </row>
    <row r="206" spans="5:12" ht="12.75">
      <c r="E206" s="8">
        <f t="shared" si="10"/>
      </c>
      <c r="G206">
        <f t="shared" si="11"/>
      </c>
      <c r="K206" s="10">
        <f t="shared" si="8"/>
      </c>
      <c r="L206" s="10">
        <f t="shared" si="9"/>
      </c>
    </row>
    <row r="207" spans="5:12" ht="12.75">
      <c r="E207" s="8">
        <f t="shared" si="10"/>
      </c>
      <c r="G207">
        <f t="shared" si="11"/>
      </c>
      <c r="K207" s="10">
        <f aca="true" t="shared" si="12" ref="K207:K270">IF(I207="","",I207*J207)</f>
      </c>
      <c r="L207" s="10">
        <f aca="true" t="shared" si="13" ref="L207:L270">IF(I207="","",I207+K207)</f>
      </c>
    </row>
    <row r="208" spans="5:12" ht="12.75">
      <c r="E208" s="8">
        <f t="shared" si="10"/>
      </c>
      <c r="G208">
        <f t="shared" si="11"/>
      </c>
      <c r="K208" s="10">
        <f t="shared" si="12"/>
      </c>
      <c r="L208" s="10">
        <f t="shared" si="13"/>
      </c>
    </row>
    <row r="209" spans="5:12" ht="12.75">
      <c r="E209" s="8">
        <f t="shared" si="10"/>
      </c>
      <c r="G209">
        <f t="shared" si="11"/>
      </c>
      <c r="K209" s="10">
        <f t="shared" si="12"/>
      </c>
      <c r="L209" s="10">
        <f t="shared" si="13"/>
      </c>
    </row>
    <row r="210" spans="5:12" ht="12.75">
      <c r="E210" s="8">
        <f t="shared" si="10"/>
      </c>
      <c r="G210">
        <f t="shared" si="11"/>
      </c>
      <c r="K210" s="10">
        <f t="shared" si="12"/>
      </c>
      <c r="L210" s="10">
        <f t="shared" si="13"/>
      </c>
    </row>
    <row r="211" spans="5:12" ht="12.75">
      <c r="E211" s="8">
        <f t="shared" si="10"/>
      </c>
      <c r="G211">
        <f t="shared" si="11"/>
      </c>
      <c r="K211" s="10">
        <f t="shared" si="12"/>
      </c>
      <c r="L211" s="10">
        <f t="shared" si="13"/>
      </c>
    </row>
    <row r="212" spans="5:12" ht="12.75">
      <c r="E212" s="8">
        <f aca="true" t="shared" si="14" ref="E212:E275">IF(A212="","",LOOKUP(D212,$D$1:$D$16,$E$1:$E$16))</f>
      </c>
      <c r="G212">
        <f aca="true" t="shared" si="15" ref="G212:G275">IF(A212="","",LOOKUP(F212,$F$1:$F$16,$G$1:$G$16))</f>
      </c>
      <c r="K212" s="10">
        <f t="shared" si="12"/>
      </c>
      <c r="L212" s="10">
        <f t="shared" si="13"/>
      </c>
    </row>
    <row r="213" spans="5:12" ht="12.75">
      <c r="E213" s="8">
        <f t="shared" si="14"/>
      </c>
      <c r="G213">
        <f t="shared" si="15"/>
      </c>
      <c r="K213" s="10">
        <f t="shared" si="12"/>
      </c>
      <c r="L213" s="10">
        <f t="shared" si="13"/>
      </c>
    </row>
    <row r="214" spans="5:12" ht="12.75">
      <c r="E214" s="8">
        <f t="shared" si="14"/>
      </c>
      <c r="G214">
        <f t="shared" si="15"/>
      </c>
      <c r="K214" s="10">
        <f t="shared" si="12"/>
      </c>
      <c r="L214" s="10">
        <f t="shared" si="13"/>
      </c>
    </row>
    <row r="215" spans="5:12" ht="12.75">
      <c r="E215" s="8">
        <f t="shared" si="14"/>
      </c>
      <c r="G215">
        <f t="shared" si="15"/>
      </c>
      <c r="K215" s="10">
        <f t="shared" si="12"/>
      </c>
      <c r="L215" s="10">
        <f t="shared" si="13"/>
      </c>
    </row>
    <row r="216" spans="5:12" ht="12.75">
      <c r="E216" s="8">
        <f t="shared" si="14"/>
      </c>
      <c r="G216">
        <f t="shared" si="15"/>
      </c>
      <c r="K216" s="10">
        <f t="shared" si="12"/>
      </c>
      <c r="L216" s="10">
        <f t="shared" si="13"/>
      </c>
    </row>
    <row r="217" spans="5:12" ht="12.75">
      <c r="E217" s="8">
        <f t="shared" si="14"/>
      </c>
      <c r="G217">
        <f t="shared" si="15"/>
      </c>
      <c r="K217" s="10">
        <f t="shared" si="12"/>
      </c>
      <c r="L217" s="10">
        <f t="shared" si="13"/>
      </c>
    </row>
    <row r="218" spans="5:12" ht="12.75">
      <c r="E218" s="8">
        <f t="shared" si="14"/>
      </c>
      <c r="G218">
        <f t="shared" si="15"/>
      </c>
      <c r="K218" s="10">
        <f t="shared" si="12"/>
      </c>
      <c r="L218" s="10">
        <f t="shared" si="13"/>
      </c>
    </row>
    <row r="219" spans="5:12" ht="12.75">
      <c r="E219" s="8">
        <f t="shared" si="14"/>
      </c>
      <c r="G219">
        <f t="shared" si="15"/>
      </c>
      <c r="K219" s="10">
        <f t="shared" si="12"/>
      </c>
      <c r="L219" s="10">
        <f t="shared" si="13"/>
      </c>
    </row>
    <row r="220" spans="5:12" ht="12.75">
      <c r="E220" s="8">
        <f t="shared" si="14"/>
      </c>
      <c r="G220">
        <f t="shared" si="15"/>
      </c>
      <c r="K220" s="10">
        <f t="shared" si="12"/>
      </c>
      <c r="L220" s="10">
        <f t="shared" si="13"/>
      </c>
    </row>
    <row r="221" spans="5:12" ht="12.75">
      <c r="E221" s="8">
        <f t="shared" si="14"/>
      </c>
      <c r="G221">
        <f t="shared" si="15"/>
      </c>
      <c r="K221" s="10">
        <f t="shared" si="12"/>
      </c>
      <c r="L221" s="10">
        <f t="shared" si="13"/>
      </c>
    </row>
    <row r="222" spans="5:12" ht="12.75">
      <c r="E222" s="8">
        <f t="shared" si="14"/>
      </c>
      <c r="G222">
        <f t="shared" si="15"/>
      </c>
      <c r="K222" s="10">
        <f t="shared" si="12"/>
      </c>
      <c r="L222" s="10">
        <f t="shared" si="13"/>
      </c>
    </row>
    <row r="223" spans="5:12" ht="12.75">
      <c r="E223" s="8">
        <f t="shared" si="14"/>
      </c>
      <c r="G223">
        <f t="shared" si="15"/>
      </c>
      <c r="K223" s="10">
        <f t="shared" si="12"/>
      </c>
      <c r="L223" s="10">
        <f t="shared" si="13"/>
      </c>
    </row>
    <row r="224" spans="5:12" ht="12.75">
      <c r="E224" s="8">
        <f t="shared" si="14"/>
      </c>
      <c r="G224">
        <f t="shared" si="15"/>
      </c>
      <c r="K224" s="10">
        <f t="shared" si="12"/>
      </c>
      <c r="L224" s="10">
        <f t="shared" si="13"/>
      </c>
    </row>
    <row r="225" spans="5:12" ht="12.75">
      <c r="E225" s="8">
        <f t="shared" si="14"/>
      </c>
      <c r="G225">
        <f t="shared" si="15"/>
      </c>
      <c r="K225" s="10">
        <f t="shared" si="12"/>
      </c>
      <c r="L225" s="10">
        <f t="shared" si="13"/>
      </c>
    </row>
    <row r="226" spans="5:12" ht="12.75">
      <c r="E226" s="8">
        <f t="shared" si="14"/>
      </c>
      <c r="G226">
        <f t="shared" si="15"/>
      </c>
      <c r="K226" s="10">
        <f t="shared" si="12"/>
      </c>
      <c r="L226" s="10">
        <f t="shared" si="13"/>
      </c>
    </row>
    <row r="227" spans="5:12" ht="12.75">
      <c r="E227" s="8">
        <f t="shared" si="14"/>
      </c>
      <c r="G227">
        <f t="shared" si="15"/>
      </c>
      <c r="K227" s="10">
        <f t="shared" si="12"/>
      </c>
      <c r="L227" s="10">
        <f t="shared" si="13"/>
      </c>
    </row>
    <row r="228" spans="5:12" ht="12.75">
      <c r="E228" s="8">
        <f t="shared" si="14"/>
      </c>
      <c r="G228">
        <f t="shared" si="15"/>
      </c>
      <c r="K228" s="10">
        <f t="shared" si="12"/>
      </c>
      <c r="L228" s="10">
        <f t="shared" si="13"/>
      </c>
    </row>
    <row r="229" spans="5:12" ht="12.75">
      <c r="E229" s="8">
        <f t="shared" si="14"/>
      </c>
      <c r="G229">
        <f t="shared" si="15"/>
      </c>
      <c r="K229" s="10">
        <f t="shared" si="12"/>
      </c>
      <c r="L229" s="10">
        <f t="shared" si="13"/>
      </c>
    </row>
    <row r="230" spans="5:12" ht="12.75">
      <c r="E230" s="8">
        <f t="shared" si="14"/>
      </c>
      <c r="G230">
        <f t="shared" si="15"/>
      </c>
      <c r="K230" s="10">
        <f t="shared" si="12"/>
      </c>
      <c r="L230" s="10">
        <f t="shared" si="13"/>
      </c>
    </row>
    <row r="231" spans="5:12" ht="12.75">
      <c r="E231" s="8">
        <f t="shared" si="14"/>
      </c>
      <c r="G231">
        <f t="shared" si="15"/>
      </c>
      <c r="K231" s="10">
        <f t="shared" si="12"/>
      </c>
      <c r="L231" s="10">
        <f t="shared" si="13"/>
      </c>
    </row>
    <row r="232" spans="5:12" ht="12.75">
      <c r="E232" s="8">
        <f t="shared" si="14"/>
      </c>
      <c r="G232">
        <f t="shared" si="15"/>
      </c>
      <c r="K232" s="10">
        <f t="shared" si="12"/>
      </c>
      <c r="L232" s="10">
        <f t="shared" si="13"/>
      </c>
    </row>
    <row r="233" spans="5:12" ht="12.75">
      <c r="E233" s="8">
        <f t="shared" si="14"/>
      </c>
      <c r="G233">
        <f t="shared" si="15"/>
      </c>
      <c r="K233" s="10">
        <f t="shared" si="12"/>
      </c>
      <c r="L233" s="10">
        <f t="shared" si="13"/>
      </c>
    </row>
    <row r="234" spans="5:12" ht="12.75">
      <c r="E234" s="8">
        <f t="shared" si="14"/>
      </c>
      <c r="G234">
        <f t="shared" si="15"/>
      </c>
      <c r="K234" s="10">
        <f t="shared" si="12"/>
      </c>
      <c r="L234" s="10">
        <f t="shared" si="13"/>
      </c>
    </row>
    <row r="235" spans="5:12" ht="12.75">
      <c r="E235" s="8">
        <f t="shared" si="14"/>
      </c>
      <c r="G235">
        <f t="shared" si="15"/>
      </c>
      <c r="K235" s="10">
        <f t="shared" si="12"/>
      </c>
      <c r="L235" s="10">
        <f t="shared" si="13"/>
      </c>
    </row>
    <row r="236" spans="5:12" ht="12.75">
      <c r="E236" s="8">
        <f t="shared" si="14"/>
      </c>
      <c r="G236">
        <f t="shared" si="15"/>
      </c>
      <c r="K236" s="10">
        <f t="shared" si="12"/>
      </c>
      <c r="L236" s="10">
        <f t="shared" si="13"/>
      </c>
    </row>
    <row r="237" spans="5:12" ht="12.75">
      <c r="E237" s="8">
        <f t="shared" si="14"/>
      </c>
      <c r="G237">
        <f t="shared" si="15"/>
      </c>
      <c r="K237" s="10">
        <f t="shared" si="12"/>
      </c>
      <c r="L237" s="10">
        <f t="shared" si="13"/>
      </c>
    </row>
    <row r="238" spans="5:12" ht="12.75">
      <c r="E238" s="8">
        <f t="shared" si="14"/>
      </c>
      <c r="G238">
        <f t="shared" si="15"/>
      </c>
      <c r="K238" s="10">
        <f t="shared" si="12"/>
      </c>
      <c r="L238" s="10">
        <f t="shared" si="13"/>
      </c>
    </row>
    <row r="239" spans="5:12" ht="12.75">
      <c r="E239" s="8">
        <f t="shared" si="14"/>
      </c>
      <c r="G239">
        <f t="shared" si="15"/>
      </c>
      <c r="K239" s="10">
        <f t="shared" si="12"/>
      </c>
      <c r="L239" s="10">
        <f t="shared" si="13"/>
      </c>
    </row>
    <row r="240" spans="5:12" ht="12.75">
      <c r="E240" s="8">
        <f t="shared" si="14"/>
      </c>
      <c r="G240">
        <f t="shared" si="15"/>
      </c>
      <c r="K240" s="10">
        <f t="shared" si="12"/>
      </c>
      <c r="L240" s="10">
        <f t="shared" si="13"/>
      </c>
    </row>
    <row r="241" spans="5:12" ht="12.75">
      <c r="E241" s="8">
        <f t="shared" si="14"/>
      </c>
      <c r="G241">
        <f t="shared" si="15"/>
      </c>
      <c r="K241" s="10">
        <f t="shared" si="12"/>
      </c>
      <c r="L241" s="10">
        <f t="shared" si="13"/>
      </c>
    </row>
    <row r="242" spans="5:12" ht="12.75">
      <c r="E242" s="8">
        <f t="shared" si="14"/>
      </c>
      <c r="G242">
        <f t="shared" si="15"/>
      </c>
      <c r="K242" s="10">
        <f t="shared" si="12"/>
      </c>
      <c r="L242" s="10">
        <f t="shared" si="13"/>
      </c>
    </row>
    <row r="243" spans="5:12" ht="12.75">
      <c r="E243" s="8">
        <f t="shared" si="14"/>
      </c>
      <c r="G243">
        <f t="shared" si="15"/>
      </c>
      <c r="K243" s="10">
        <f t="shared" si="12"/>
      </c>
      <c r="L243" s="10">
        <f t="shared" si="13"/>
      </c>
    </row>
    <row r="244" spans="5:12" ht="12.75">
      <c r="E244" s="8">
        <f t="shared" si="14"/>
      </c>
      <c r="G244">
        <f t="shared" si="15"/>
      </c>
      <c r="K244" s="10">
        <f t="shared" si="12"/>
      </c>
      <c r="L244" s="10">
        <f t="shared" si="13"/>
      </c>
    </row>
    <row r="245" spans="5:12" ht="12.75">
      <c r="E245" s="8">
        <f t="shared" si="14"/>
      </c>
      <c r="G245">
        <f t="shared" si="15"/>
      </c>
      <c r="K245" s="10">
        <f t="shared" si="12"/>
      </c>
      <c r="L245" s="10">
        <f t="shared" si="13"/>
      </c>
    </row>
    <row r="246" spans="5:12" ht="12.75">
      <c r="E246" s="8">
        <f t="shared" si="14"/>
      </c>
      <c r="G246">
        <f t="shared" si="15"/>
      </c>
      <c r="K246" s="10">
        <f t="shared" si="12"/>
      </c>
      <c r="L246" s="10">
        <f t="shared" si="13"/>
      </c>
    </row>
    <row r="247" spans="5:12" ht="12.75">
      <c r="E247" s="8">
        <f t="shared" si="14"/>
      </c>
      <c r="G247">
        <f t="shared" si="15"/>
      </c>
      <c r="K247" s="10">
        <f t="shared" si="12"/>
      </c>
      <c r="L247" s="10">
        <f t="shared" si="13"/>
      </c>
    </row>
    <row r="248" spans="5:12" ht="12.75">
      <c r="E248" s="8">
        <f t="shared" si="14"/>
      </c>
      <c r="G248">
        <f t="shared" si="15"/>
      </c>
      <c r="K248" s="10">
        <f t="shared" si="12"/>
      </c>
      <c r="L248" s="10">
        <f t="shared" si="13"/>
      </c>
    </row>
    <row r="249" spans="5:12" ht="12.75">
      <c r="E249" s="8">
        <f t="shared" si="14"/>
      </c>
      <c r="G249">
        <f t="shared" si="15"/>
      </c>
      <c r="K249" s="10">
        <f t="shared" si="12"/>
      </c>
      <c r="L249" s="10">
        <f t="shared" si="13"/>
      </c>
    </row>
    <row r="250" spans="5:12" ht="12.75">
      <c r="E250" s="8">
        <f t="shared" si="14"/>
      </c>
      <c r="G250">
        <f t="shared" si="15"/>
      </c>
      <c r="K250" s="10">
        <f t="shared" si="12"/>
      </c>
      <c r="L250" s="10">
        <f t="shared" si="13"/>
      </c>
    </row>
    <row r="251" spans="5:12" ht="12.75">
      <c r="E251" s="8">
        <f t="shared" si="14"/>
      </c>
      <c r="G251">
        <f t="shared" si="15"/>
      </c>
      <c r="K251" s="10">
        <f t="shared" si="12"/>
      </c>
      <c r="L251" s="10">
        <f t="shared" si="13"/>
      </c>
    </row>
    <row r="252" spans="5:12" ht="12.75">
      <c r="E252" s="8">
        <f t="shared" si="14"/>
      </c>
      <c r="G252">
        <f t="shared" si="15"/>
      </c>
      <c r="K252" s="10">
        <f t="shared" si="12"/>
      </c>
      <c r="L252" s="10">
        <f t="shared" si="13"/>
      </c>
    </row>
    <row r="253" spans="5:12" ht="12.75">
      <c r="E253" s="8">
        <f t="shared" si="14"/>
      </c>
      <c r="G253">
        <f t="shared" si="15"/>
      </c>
      <c r="K253" s="10">
        <f t="shared" si="12"/>
      </c>
      <c r="L253" s="10">
        <f t="shared" si="13"/>
      </c>
    </row>
    <row r="254" spans="5:12" ht="12.75">
      <c r="E254" s="8">
        <f t="shared" si="14"/>
      </c>
      <c r="G254">
        <f t="shared" si="15"/>
      </c>
      <c r="K254" s="10">
        <f t="shared" si="12"/>
      </c>
      <c r="L254" s="10">
        <f t="shared" si="13"/>
      </c>
    </row>
    <row r="255" spans="5:12" ht="12.75">
      <c r="E255" s="8">
        <f t="shared" si="14"/>
      </c>
      <c r="G255">
        <f t="shared" si="15"/>
      </c>
      <c r="K255" s="10">
        <f t="shared" si="12"/>
      </c>
      <c r="L255" s="10">
        <f t="shared" si="13"/>
      </c>
    </row>
    <row r="256" spans="5:12" ht="12.75">
      <c r="E256" s="8">
        <f t="shared" si="14"/>
      </c>
      <c r="G256">
        <f t="shared" si="15"/>
      </c>
      <c r="K256" s="10">
        <f t="shared" si="12"/>
      </c>
      <c r="L256" s="10">
        <f t="shared" si="13"/>
      </c>
    </row>
    <row r="257" spans="5:12" ht="12.75">
      <c r="E257" s="8">
        <f t="shared" si="14"/>
      </c>
      <c r="G257">
        <f t="shared" si="15"/>
      </c>
      <c r="K257" s="10">
        <f t="shared" si="12"/>
      </c>
      <c r="L257" s="10">
        <f t="shared" si="13"/>
      </c>
    </row>
    <row r="258" spans="5:12" ht="12.75">
      <c r="E258" s="8">
        <f t="shared" si="14"/>
      </c>
      <c r="G258">
        <f t="shared" si="15"/>
      </c>
      <c r="K258" s="10">
        <f t="shared" si="12"/>
      </c>
      <c r="L258" s="10">
        <f t="shared" si="13"/>
      </c>
    </row>
    <row r="259" spans="5:12" ht="12.75">
      <c r="E259" s="8">
        <f t="shared" si="14"/>
      </c>
      <c r="G259">
        <f t="shared" si="15"/>
      </c>
      <c r="K259" s="10">
        <f t="shared" si="12"/>
      </c>
      <c r="L259" s="10">
        <f t="shared" si="13"/>
      </c>
    </row>
    <row r="260" spans="5:12" ht="12.75">
      <c r="E260" s="8">
        <f t="shared" si="14"/>
      </c>
      <c r="G260">
        <f t="shared" si="15"/>
      </c>
      <c r="K260" s="10">
        <f t="shared" si="12"/>
      </c>
      <c r="L260" s="10">
        <f t="shared" si="13"/>
      </c>
    </row>
    <row r="261" spans="5:12" ht="12.75">
      <c r="E261" s="8">
        <f t="shared" si="14"/>
      </c>
      <c r="G261">
        <f t="shared" si="15"/>
      </c>
      <c r="K261" s="10">
        <f t="shared" si="12"/>
      </c>
      <c r="L261" s="10">
        <f t="shared" si="13"/>
      </c>
    </row>
    <row r="262" spans="5:12" ht="12.75">
      <c r="E262" s="8">
        <f t="shared" si="14"/>
      </c>
      <c r="G262">
        <f t="shared" si="15"/>
      </c>
      <c r="K262" s="10">
        <f t="shared" si="12"/>
      </c>
      <c r="L262" s="10">
        <f t="shared" si="13"/>
      </c>
    </row>
    <row r="263" spans="5:12" ht="12.75">
      <c r="E263" s="8">
        <f t="shared" si="14"/>
      </c>
      <c r="G263">
        <f t="shared" si="15"/>
      </c>
      <c r="K263" s="10">
        <f t="shared" si="12"/>
      </c>
      <c r="L263" s="10">
        <f t="shared" si="13"/>
      </c>
    </row>
    <row r="264" spans="5:12" ht="12.75">
      <c r="E264" s="8">
        <f t="shared" si="14"/>
      </c>
      <c r="G264">
        <f t="shared" si="15"/>
      </c>
      <c r="K264" s="10">
        <f t="shared" si="12"/>
      </c>
      <c r="L264" s="10">
        <f t="shared" si="13"/>
      </c>
    </row>
    <row r="265" spans="5:12" ht="12.75">
      <c r="E265" s="8">
        <f t="shared" si="14"/>
      </c>
      <c r="G265">
        <f t="shared" si="15"/>
      </c>
      <c r="K265" s="10">
        <f t="shared" si="12"/>
      </c>
      <c r="L265" s="10">
        <f t="shared" si="13"/>
      </c>
    </row>
    <row r="266" spans="5:12" ht="12.75">
      <c r="E266" s="8">
        <f t="shared" si="14"/>
      </c>
      <c r="G266">
        <f t="shared" si="15"/>
      </c>
      <c r="K266" s="10">
        <f t="shared" si="12"/>
      </c>
      <c r="L266" s="10">
        <f t="shared" si="13"/>
      </c>
    </row>
    <row r="267" spans="5:12" ht="12.75">
      <c r="E267" s="8">
        <f t="shared" si="14"/>
      </c>
      <c r="G267">
        <f t="shared" si="15"/>
      </c>
      <c r="K267" s="10">
        <f t="shared" si="12"/>
      </c>
      <c r="L267" s="10">
        <f t="shared" si="13"/>
      </c>
    </row>
    <row r="268" spans="5:12" ht="12.75">
      <c r="E268" s="8">
        <f t="shared" si="14"/>
      </c>
      <c r="G268">
        <f t="shared" si="15"/>
      </c>
      <c r="K268" s="10">
        <f t="shared" si="12"/>
      </c>
      <c r="L268" s="10">
        <f t="shared" si="13"/>
      </c>
    </row>
    <row r="269" spans="5:12" ht="12.75">
      <c r="E269" s="8">
        <f t="shared" si="14"/>
      </c>
      <c r="G269">
        <f t="shared" si="15"/>
      </c>
      <c r="K269" s="10">
        <f t="shared" si="12"/>
      </c>
      <c r="L269" s="10">
        <f t="shared" si="13"/>
      </c>
    </row>
    <row r="270" spans="5:12" ht="12.75">
      <c r="E270" s="8">
        <f t="shared" si="14"/>
      </c>
      <c r="G270">
        <f t="shared" si="15"/>
      </c>
      <c r="K270" s="10">
        <f t="shared" si="12"/>
      </c>
      <c r="L270" s="10">
        <f t="shared" si="13"/>
      </c>
    </row>
    <row r="271" spans="5:12" ht="12.75">
      <c r="E271" s="8">
        <f t="shared" si="14"/>
      </c>
      <c r="G271">
        <f t="shared" si="15"/>
      </c>
      <c r="K271" s="10">
        <f aca="true" t="shared" si="16" ref="K271:K333">IF(I271="","",I271*J271)</f>
      </c>
      <c r="L271" s="10">
        <f aca="true" t="shared" si="17" ref="L271:L333">IF(I271="","",I271+K271)</f>
      </c>
    </row>
    <row r="272" spans="5:12" ht="12.75">
      <c r="E272" s="8">
        <f t="shared" si="14"/>
      </c>
      <c r="G272">
        <f t="shared" si="15"/>
      </c>
      <c r="K272" s="10">
        <f t="shared" si="16"/>
      </c>
      <c r="L272" s="10">
        <f t="shared" si="17"/>
      </c>
    </row>
    <row r="273" spans="5:12" ht="12.75">
      <c r="E273" s="8">
        <f t="shared" si="14"/>
      </c>
      <c r="G273">
        <f t="shared" si="15"/>
      </c>
      <c r="K273" s="10">
        <f t="shared" si="16"/>
      </c>
      <c r="L273" s="10">
        <f t="shared" si="17"/>
      </c>
    </row>
    <row r="274" spans="5:12" ht="12.75">
      <c r="E274" s="8">
        <f t="shared" si="14"/>
      </c>
      <c r="G274">
        <f t="shared" si="15"/>
      </c>
      <c r="K274" s="10">
        <f t="shared" si="16"/>
      </c>
      <c r="L274" s="10">
        <f t="shared" si="17"/>
      </c>
    </row>
    <row r="275" spans="5:12" ht="12.75">
      <c r="E275" s="8">
        <f t="shared" si="14"/>
      </c>
      <c r="G275">
        <f t="shared" si="15"/>
      </c>
      <c r="K275" s="10">
        <f t="shared" si="16"/>
      </c>
      <c r="L275" s="10">
        <f t="shared" si="17"/>
      </c>
    </row>
    <row r="276" spans="5:12" ht="12.75">
      <c r="E276" s="8">
        <f aca="true" t="shared" si="18" ref="E276:E339">IF(A276="","",LOOKUP(D276,$D$1:$D$16,$E$1:$E$16))</f>
      </c>
      <c r="G276">
        <f aca="true" t="shared" si="19" ref="G276:G339">IF(A276="","",LOOKUP(F276,$F$1:$F$16,$G$1:$G$16))</f>
      </c>
      <c r="K276" s="10">
        <f t="shared" si="16"/>
      </c>
      <c r="L276" s="10">
        <f t="shared" si="17"/>
      </c>
    </row>
    <row r="277" spans="5:12" ht="12.75">
      <c r="E277" s="8">
        <f t="shared" si="18"/>
      </c>
      <c r="G277">
        <f t="shared" si="19"/>
      </c>
      <c r="K277" s="10">
        <f t="shared" si="16"/>
      </c>
      <c r="L277" s="10">
        <f t="shared" si="17"/>
      </c>
    </row>
    <row r="278" spans="5:12" ht="12.75">
      <c r="E278" s="8">
        <f t="shared" si="18"/>
      </c>
      <c r="G278">
        <f t="shared" si="19"/>
      </c>
      <c r="K278" s="10">
        <f t="shared" si="16"/>
      </c>
      <c r="L278" s="10">
        <f t="shared" si="17"/>
      </c>
    </row>
    <row r="279" spans="5:12" ht="12.75">
      <c r="E279" s="8">
        <f t="shared" si="18"/>
      </c>
      <c r="G279">
        <f t="shared" si="19"/>
      </c>
      <c r="K279" s="10">
        <f t="shared" si="16"/>
      </c>
      <c r="L279" s="10">
        <f t="shared" si="17"/>
      </c>
    </row>
    <row r="280" spans="5:12" ht="12.75">
      <c r="E280" s="8">
        <f t="shared" si="18"/>
      </c>
      <c r="G280">
        <f t="shared" si="19"/>
      </c>
      <c r="K280" s="10">
        <f t="shared" si="16"/>
      </c>
      <c r="L280" s="10">
        <f t="shared" si="17"/>
      </c>
    </row>
    <row r="281" spans="5:12" ht="12.75">
      <c r="E281" s="8">
        <f t="shared" si="18"/>
      </c>
      <c r="G281">
        <f t="shared" si="19"/>
      </c>
      <c r="K281" s="10">
        <f t="shared" si="16"/>
      </c>
      <c r="L281" s="10">
        <f t="shared" si="17"/>
      </c>
    </row>
    <row r="282" spans="5:12" ht="12.75">
      <c r="E282" s="8">
        <f t="shared" si="18"/>
      </c>
      <c r="G282">
        <f t="shared" si="19"/>
      </c>
      <c r="K282" s="10">
        <f t="shared" si="16"/>
      </c>
      <c r="L282" s="10">
        <f t="shared" si="17"/>
      </c>
    </row>
    <row r="283" spans="5:12" ht="12.75">
      <c r="E283" s="8">
        <f t="shared" si="18"/>
      </c>
      <c r="G283">
        <f t="shared" si="19"/>
      </c>
      <c r="K283" s="10">
        <f t="shared" si="16"/>
      </c>
      <c r="L283" s="10">
        <f t="shared" si="17"/>
      </c>
    </row>
    <row r="284" spans="5:12" ht="12.75">
      <c r="E284" s="8">
        <f t="shared" si="18"/>
      </c>
      <c r="G284">
        <f t="shared" si="19"/>
      </c>
      <c r="K284" s="10">
        <f t="shared" si="16"/>
      </c>
      <c r="L284" s="10">
        <f t="shared" si="17"/>
      </c>
    </row>
    <row r="285" spans="5:12" ht="12.75">
      <c r="E285" s="8">
        <f t="shared" si="18"/>
      </c>
      <c r="G285">
        <f t="shared" si="19"/>
      </c>
      <c r="K285" s="10">
        <f t="shared" si="16"/>
      </c>
      <c r="L285" s="10">
        <f t="shared" si="17"/>
      </c>
    </row>
    <row r="286" spans="5:12" ht="12.75">
      <c r="E286" s="8">
        <f t="shared" si="18"/>
      </c>
      <c r="G286">
        <f t="shared" si="19"/>
      </c>
      <c r="K286" s="10">
        <f t="shared" si="16"/>
      </c>
      <c r="L286" s="10">
        <f t="shared" si="17"/>
      </c>
    </row>
    <row r="287" spans="5:12" ht="12.75">
      <c r="E287" s="8">
        <f t="shared" si="18"/>
      </c>
      <c r="G287">
        <f t="shared" si="19"/>
      </c>
      <c r="K287" s="10">
        <f t="shared" si="16"/>
      </c>
      <c r="L287" s="10">
        <f t="shared" si="17"/>
      </c>
    </row>
    <row r="288" spans="5:12" ht="12.75">
      <c r="E288" s="8">
        <f t="shared" si="18"/>
      </c>
      <c r="G288">
        <f t="shared" si="19"/>
      </c>
      <c r="K288" s="10">
        <f t="shared" si="16"/>
      </c>
      <c r="L288" s="10">
        <f t="shared" si="17"/>
      </c>
    </row>
    <row r="289" spans="5:12" ht="12.75">
      <c r="E289" s="8">
        <f t="shared" si="18"/>
      </c>
      <c r="G289">
        <f t="shared" si="19"/>
      </c>
      <c r="K289" s="10">
        <f t="shared" si="16"/>
      </c>
      <c r="L289" s="10">
        <f t="shared" si="17"/>
      </c>
    </row>
    <row r="290" spans="5:12" ht="12.75">
      <c r="E290" s="8">
        <f t="shared" si="18"/>
      </c>
      <c r="G290">
        <f t="shared" si="19"/>
      </c>
      <c r="K290" s="10">
        <f t="shared" si="16"/>
      </c>
      <c r="L290" s="10">
        <f t="shared" si="17"/>
      </c>
    </row>
    <row r="291" spans="5:12" ht="12.75">
      <c r="E291" s="8">
        <f t="shared" si="18"/>
      </c>
      <c r="G291">
        <f t="shared" si="19"/>
      </c>
      <c r="K291" s="10">
        <f t="shared" si="16"/>
      </c>
      <c r="L291" s="10">
        <f t="shared" si="17"/>
      </c>
    </row>
    <row r="292" spans="5:12" ht="12.75">
      <c r="E292" s="8">
        <f t="shared" si="18"/>
      </c>
      <c r="G292">
        <f t="shared" si="19"/>
      </c>
      <c r="K292" s="10">
        <f t="shared" si="16"/>
      </c>
      <c r="L292" s="10">
        <f t="shared" si="17"/>
      </c>
    </row>
    <row r="293" spans="5:12" ht="12.75">
      <c r="E293" s="8">
        <f t="shared" si="18"/>
      </c>
      <c r="G293">
        <f t="shared" si="19"/>
      </c>
      <c r="K293" s="10">
        <f t="shared" si="16"/>
      </c>
      <c r="L293" s="10">
        <f t="shared" si="17"/>
      </c>
    </row>
    <row r="294" spans="5:12" ht="12.75">
      <c r="E294" s="8">
        <f t="shared" si="18"/>
      </c>
      <c r="G294">
        <f t="shared" si="19"/>
      </c>
      <c r="K294" s="10">
        <f t="shared" si="16"/>
      </c>
      <c r="L294" s="10">
        <f t="shared" si="17"/>
      </c>
    </row>
    <row r="295" spans="5:12" ht="12.75">
      <c r="E295" s="8">
        <f t="shared" si="18"/>
      </c>
      <c r="G295">
        <f t="shared" si="19"/>
      </c>
      <c r="K295" s="10">
        <f t="shared" si="16"/>
      </c>
      <c r="L295" s="10">
        <f t="shared" si="17"/>
      </c>
    </row>
    <row r="296" spans="5:12" ht="12.75">
      <c r="E296" s="8">
        <f t="shared" si="18"/>
      </c>
      <c r="G296">
        <f t="shared" si="19"/>
      </c>
      <c r="K296" s="10">
        <f t="shared" si="16"/>
      </c>
      <c r="L296" s="10">
        <f t="shared" si="17"/>
      </c>
    </row>
    <row r="297" spans="5:12" ht="12.75">
      <c r="E297" s="8">
        <f t="shared" si="18"/>
      </c>
      <c r="G297">
        <f t="shared" si="19"/>
      </c>
      <c r="K297" s="10">
        <f t="shared" si="16"/>
      </c>
      <c r="L297" s="10">
        <f t="shared" si="17"/>
      </c>
    </row>
    <row r="298" spans="5:12" ht="12.75">
      <c r="E298" s="8">
        <f t="shared" si="18"/>
      </c>
      <c r="G298">
        <f t="shared" si="19"/>
      </c>
      <c r="K298" s="10">
        <f t="shared" si="16"/>
      </c>
      <c r="L298" s="10">
        <f t="shared" si="17"/>
      </c>
    </row>
    <row r="299" spans="5:12" ht="12.75">
      <c r="E299" s="8">
        <f t="shared" si="18"/>
      </c>
      <c r="G299">
        <f t="shared" si="19"/>
      </c>
      <c r="K299" s="10">
        <f t="shared" si="16"/>
      </c>
      <c r="L299" s="10">
        <f t="shared" si="17"/>
      </c>
    </row>
    <row r="300" spans="5:12" ht="12.75">
      <c r="E300" s="8">
        <f t="shared" si="18"/>
      </c>
      <c r="G300">
        <f t="shared" si="19"/>
      </c>
      <c r="K300" s="10">
        <f t="shared" si="16"/>
      </c>
      <c r="L300" s="10">
        <f t="shared" si="17"/>
      </c>
    </row>
    <row r="301" spans="5:12" ht="12.75">
      <c r="E301" s="8">
        <f t="shared" si="18"/>
      </c>
      <c r="G301">
        <f t="shared" si="19"/>
      </c>
      <c r="K301" s="10">
        <f t="shared" si="16"/>
      </c>
      <c r="L301" s="10">
        <f t="shared" si="17"/>
      </c>
    </row>
    <row r="302" spans="5:12" ht="12.75">
      <c r="E302" s="8">
        <f t="shared" si="18"/>
      </c>
      <c r="G302">
        <f t="shared" si="19"/>
      </c>
      <c r="K302" s="10">
        <f t="shared" si="16"/>
      </c>
      <c r="L302" s="10">
        <f t="shared" si="17"/>
      </c>
    </row>
    <row r="303" spans="5:12" ht="12.75">
      <c r="E303" s="8">
        <f t="shared" si="18"/>
      </c>
      <c r="G303">
        <f t="shared" si="19"/>
      </c>
      <c r="K303" s="10">
        <f t="shared" si="16"/>
      </c>
      <c r="L303" s="10">
        <f t="shared" si="17"/>
      </c>
    </row>
    <row r="304" spans="5:12" ht="12.75">
      <c r="E304" s="8">
        <f t="shared" si="18"/>
      </c>
      <c r="G304">
        <f t="shared" si="19"/>
      </c>
      <c r="K304" s="10">
        <f t="shared" si="16"/>
      </c>
      <c r="L304" s="10">
        <f t="shared" si="17"/>
      </c>
    </row>
    <row r="305" spans="5:12" ht="12.75">
      <c r="E305" s="8">
        <f t="shared" si="18"/>
      </c>
      <c r="G305">
        <f t="shared" si="19"/>
      </c>
      <c r="K305" s="10">
        <f t="shared" si="16"/>
      </c>
      <c r="L305" s="10">
        <f t="shared" si="17"/>
      </c>
    </row>
    <row r="306" spans="5:12" ht="12.75">
      <c r="E306" s="8">
        <f t="shared" si="18"/>
      </c>
      <c r="G306">
        <f t="shared" si="19"/>
      </c>
      <c r="K306" s="10">
        <f t="shared" si="16"/>
      </c>
      <c r="L306" s="10">
        <f t="shared" si="17"/>
      </c>
    </row>
    <row r="307" spans="5:12" ht="12.75">
      <c r="E307" s="8">
        <f t="shared" si="18"/>
      </c>
      <c r="G307">
        <f t="shared" si="19"/>
      </c>
      <c r="K307" s="10">
        <f t="shared" si="16"/>
      </c>
      <c r="L307" s="10">
        <f t="shared" si="17"/>
      </c>
    </row>
    <row r="308" spans="5:12" ht="12.75">
      <c r="E308" s="8">
        <f t="shared" si="18"/>
      </c>
      <c r="G308">
        <f t="shared" si="19"/>
      </c>
      <c r="K308" s="10">
        <f t="shared" si="16"/>
      </c>
      <c r="L308" s="10">
        <f t="shared" si="17"/>
      </c>
    </row>
    <row r="309" spans="5:12" ht="12.75">
      <c r="E309" s="8">
        <f t="shared" si="18"/>
      </c>
      <c r="G309">
        <f t="shared" si="19"/>
      </c>
      <c r="K309" s="10">
        <f t="shared" si="16"/>
      </c>
      <c r="L309" s="10">
        <f t="shared" si="17"/>
      </c>
    </row>
    <row r="310" spans="5:12" ht="12.75">
      <c r="E310" s="8">
        <f t="shared" si="18"/>
      </c>
      <c r="G310">
        <f t="shared" si="19"/>
      </c>
      <c r="K310" s="10">
        <f t="shared" si="16"/>
      </c>
      <c r="L310" s="10">
        <f t="shared" si="17"/>
      </c>
    </row>
    <row r="311" spans="5:12" ht="12.75">
      <c r="E311" s="8">
        <f t="shared" si="18"/>
      </c>
      <c r="G311">
        <f t="shared" si="19"/>
      </c>
      <c r="K311" s="10">
        <f t="shared" si="16"/>
      </c>
      <c r="L311" s="10">
        <f t="shared" si="17"/>
      </c>
    </row>
    <row r="312" spans="5:12" ht="12.75">
      <c r="E312" s="8">
        <f t="shared" si="18"/>
      </c>
      <c r="G312">
        <f t="shared" si="19"/>
      </c>
      <c r="K312" s="10">
        <f t="shared" si="16"/>
      </c>
      <c r="L312" s="10">
        <f t="shared" si="17"/>
      </c>
    </row>
    <row r="313" spans="5:12" ht="12.75">
      <c r="E313" s="8">
        <f t="shared" si="18"/>
      </c>
      <c r="G313">
        <f t="shared" si="19"/>
      </c>
      <c r="K313" s="10">
        <f t="shared" si="16"/>
      </c>
      <c r="L313" s="10">
        <f t="shared" si="17"/>
      </c>
    </row>
    <row r="314" spans="5:12" ht="12.75">
      <c r="E314" s="8">
        <f t="shared" si="18"/>
      </c>
      <c r="G314">
        <f t="shared" si="19"/>
      </c>
      <c r="K314" s="10">
        <f t="shared" si="16"/>
      </c>
      <c r="L314" s="10">
        <f t="shared" si="17"/>
      </c>
    </row>
    <row r="315" spans="5:12" ht="12.75">
      <c r="E315" s="8">
        <f t="shared" si="18"/>
      </c>
      <c r="G315">
        <f t="shared" si="19"/>
      </c>
      <c r="K315" s="10">
        <f t="shared" si="16"/>
      </c>
      <c r="L315" s="10">
        <f t="shared" si="17"/>
      </c>
    </row>
    <row r="316" spans="5:12" ht="12.75">
      <c r="E316" s="8">
        <f t="shared" si="18"/>
      </c>
      <c r="G316">
        <f t="shared" si="19"/>
      </c>
      <c r="K316" s="10">
        <f t="shared" si="16"/>
      </c>
      <c r="L316" s="10">
        <f t="shared" si="17"/>
      </c>
    </row>
    <row r="317" spans="5:12" ht="12.75">
      <c r="E317" s="8">
        <f t="shared" si="18"/>
      </c>
      <c r="G317">
        <f t="shared" si="19"/>
      </c>
      <c r="K317" s="10">
        <f t="shared" si="16"/>
      </c>
      <c r="L317" s="10">
        <f t="shared" si="17"/>
      </c>
    </row>
    <row r="318" spans="5:12" ht="12.75">
      <c r="E318" s="8">
        <f t="shared" si="18"/>
      </c>
      <c r="G318">
        <f t="shared" si="19"/>
      </c>
      <c r="K318" s="10">
        <f t="shared" si="16"/>
      </c>
      <c r="L318" s="10">
        <f t="shared" si="17"/>
      </c>
    </row>
    <row r="319" spans="5:12" ht="12.75">
      <c r="E319" s="8">
        <f t="shared" si="18"/>
      </c>
      <c r="G319">
        <f t="shared" si="19"/>
      </c>
      <c r="K319" s="10">
        <f t="shared" si="16"/>
      </c>
      <c r="L319" s="10">
        <f t="shared" si="17"/>
      </c>
    </row>
    <row r="320" spans="5:12" ht="12.75">
      <c r="E320" s="8">
        <f t="shared" si="18"/>
      </c>
      <c r="G320">
        <f t="shared" si="19"/>
      </c>
      <c r="K320" s="10">
        <f t="shared" si="16"/>
      </c>
      <c r="L320" s="10">
        <f t="shared" si="17"/>
      </c>
    </row>
    <row r="321" spans="5:12" ht="12.75">
      <c r="E321" s="8">
        <f t="shared" si="18"/>
      </c>
      <c r="G321">
        <f t="shared" si="19"/>
      </c>
      <c r="K321" s="10">
        <f t="shared" si="16"/>
      </c>
      <c r="L321" s="10">
        <f t="shared" si="17"/>
      </c>
    </row>
    <row r="322" spans="5:12" ht="12.75">
      <c r="E322" s="8">
        <f t="shared" si="18"/>
      </c>
      <c r="G322">
        <f t="shared" si="19"/>
      </c>
      <c r="K322" s="10">
        <f t="shared" si="16"/>
      </c>
      <c r="L322" s="10">
        <f t="shared" si="17"/>
      </c>
    </row>
    <row r="323" spans="5:12" ht="12.75">
      <c r="E323" s="8">
        <f t="shared" si="18"/>
      </c>
      <c r="G323">
        <f t="shared" si="19"/>
      </c>
      <c r="K323" s="10">
        <f t="shared" si="16"/>
      </c>
      <c r="L323" s="10">
        <f t="shared" si="17"/>
      </c>
    </row>
    <row r="324" spans="5:12" ht="12.75">
      <c r="E324" s="8">
        <f t="shared" si="18"/>
      </c>
      <c r="G324">
        <f t="shared" si="19"/>
      </c>
      <c r="K324" s="10">
        <f t="shared" si="16"/>
      </c>
      <c r="L324" s="10">
        <f t="shared" si="17"/>
      </c>
    </row>
    <row r="325" spans="5:12" ht="12.75">
      <c r="E325" s="8">
        <f t="shared" si="18"/>
      </c>
      <c r="G325">
        <f t="shared" si="19"/>
      </c>
      <c r="K325" s="10">
        <f t="shared" si="16"/>
      </c>
      <c r="L325" s="10">
        <f t="shared" si="17"/>
      </c>
    </row>
    <row r="326" spans="5:12" ht="12.75">
      <c r="E326" s="8">
        <f t="shared" si="18"/>
      </c>
      <c r="G326">
        <f t="shared" si="19"/>
      </c>
      <c r="K326" s="10">
        <f t="shared" si="16"/>
      </c>
      <c r="L326" s="10">
        <f t="shared" si="17"/>
      </c>
    </row>
    <row r="327" spans="5:12" ht="12.75">
      <c r="E327" s="8">
        <f t="shared" si="18"/>
      </c>
      <c r="G327">
        <f t="shared" si="19"/>
      </c>
      <c r="K327" s="10">
        <f t="shared" si="16"/>
      </c>
      <c r="L327" s="10">
        <f t="shared" si="17"/>
      </c>
    </row>
    <row r="328" spans="5:12" ht="12.75">
      <c r="E328" s="8">
        <f t="shared" si="18"/>
      </c>
      <c r="G328">
        <f t="shared" si="19"/>
      </c>
      <c r="K328" s="10">
        <f t="shared" si="16"/>
      </c>
      <c r="L328" s="10">
        <f t="shared" si="17"/>
      </c>
    </row>
    <row r="329" spans="5:12" ht="12.75">
      <c r="E329" s="8">
        <f t="shared" si="18"/>
      </c>
      <c r="G329">
        <f t="shared" si="19"/>
      </c>
      <c r="K329" s="10">
        <f t="shared" si="16"/>
      </c>
      <c r="L329" s="10">
        <f t="shared" si="17"/>
      </c>
    </row>
    <row r="330" spans="5:12" ht="12.75">
      <c r="E330" s="8">
        <f t="shared" si="18"/>
      </c>
      <c r="G330">
        <f t="shared" si="19"/>
      </c>
      <c r="K330" s="10">
        <f t="shared" si="16"/>
      </c>
      <c r="L330" s="10">
        <f t="shared" si="17"/>
      </c>
    </row>
    <row r="331" spans="5:12" ht="12.75">
      <c r="E331" s="8">
        <f t="shared" si="18"/>
      </c>
      <c r="G331">
        <f t="shared" si="19"/>
      </c>
      <c r="K331" s="10">
        <f t="shared" si="16"/>
      </c>
      <c r="L331" s="10">
        <f t="shared" si="17"/>
      </c>
    </row>
    <row r="332" spans="5:12" ht="12.75">
      <c r="E332" s="8">
        <f t="shared" si="18"/>
      </c>
      <c r="G332">
        <f t="shared" si="19"/>
      </c>
      <c r="K332" s="10">
        <f t="shared" si="16"/>
      </c>
      <c r="L332" s="10">
        <f t="shared" si="17"/>
      </c>
    </row>
    <row r="333" spans="5:12" ht="12.75">
      <c r="E333" s="8">
        <f t="shared" si="18"/>
      </c>
      <c r="G333">
        <f t="shared" si="19"/>
      </c>
      <c r="K333" s="10">
        <f t="shared" si="16"/>
      </c>
      <c r="L333" s="10">
        <f t="shared" si="17"/>
      </c>
    </row>
    <row r="334" ht="12.75">
      <c r="E334" s="8"/>
    </row>
    <row r="335" ht="12.75">
      <c r="E335" s="8"/>
    </row>
    <row r="336" ht="12.75">
      <c r="E336" s="8"/>
    </row>
    <row r="337" ht="12.75">
      <c r="E337" s="8"/>
    </row>
    <row r="338" ht="12.75">
      <c r="E338" s="8"/>
    </row>
    <row r="339" ht="12.75">
      <c r="E339" s="8"/>
    </row>
    <row r="340" ht="12.75">
      <c r="E340" s="8"/>
    </row>
    <row r="341" ht="12.75">
      <c r="E341" s="8"/>
    </row>
    <row r="342" ht="12.75">
      <c r="E342" s="8"/>
    </row>
    <row r="343" ht="12.75">
      <c r="E343" s="8"/>
    </row>
    <row r="344" ht="12.75">
      <c r="E344" s="8"/>
    </row>
    <row r="345" ht="12.75">
      <c r="E345" s="8"/>
    </row>
    <row r="346" ht="12.75">
      <c r="E346" s="8"/>
    </row>
    <row r="347" ht="12.75">
      <c r="E347" s="8"/>
    </row>
    <row r="348" ht="12.75">
      <c r="E348" s="8"/>
    </row>
    <row r="349" ht="12.75">
      <c r="E349" s="8"/>
    </row>
    <row r="350" ht="12.75">
      <c r="E350" s="8"/>
    </row>
    <row r="351" ht="12.75">
      <c r="E351" s="8"/>
    </row>
    <row r="352" ht="12.75">
      <c r="E352" s="8"/>
    </row>
    <row r="353" ht="12.75">
      <c r="E353" s="8"/>
    </row>
    <row r="354" ht="12.75">
      <c r="E354" s="8"/>
    </row>
    <row r="355" ht="12.75">
      <c r="E355" s="8"/>
    </row>
    <row r="356" ht="12.75">
      <c r="E356" s="8"/>
    </row>
    <row r="357" ht="12.75">
      <c r="E357" s="8"/>
    </row>
    <row r="358" ht="12.75">
      <c r="E358" s="8"/>
    </row>
    <row r="359" ht="12.75">
      <c r="E359" s="8"/>
    </row>
    <row r="360" ht="12.75">
      <c r="E360" s="8"/>
    </row>
    <row r="361" ht="12.75">
      <c r="E361" s="8"/>
    </row>
    <row r="362" ht="12.75">
      <c r="E362" s="8"/>
    </row>
    <row r="363" ht="12.75">
      <c r="E363" s="8"/>
    </row>
    <row r="364" ht="12.75">
      <c r="E364" s="8"/>
    </row>
    <row r="365" ht="12.75">
      <c r="E365" s="8"/>
    </row>
    <row r="366" ht="12.75">
      <c r="E366" s="8"/>
    </row>
    <row r="367" ht="12.75">
      <c r="E367" s="8"/>
    </row>
    <row r="368" ht="12.75">
      <c r="E368" s="8"/>
    </row>
    <row r="369" ht="12.75">
      <c r="E369" s="8"/>
    </row>
    <row r="370" ht="12.75">
      <c r="E370" s="8"/>
    </row>
    <row r="371" ht="12.75">
      <c r="E371" s="8"/>
    </row>
    <row r="372" ht="12.75">
      <c r="E372" s="8"/>
    </row>
    <row r="373" ht="12.75">
      <c r="E373" s="8"/>
    </row>
    <row r="374" ht="12.75">
      <c r="E374" s="8"/>
    </row>
    <row r="375" ht="12.75">
      <c r="E375" s="8"/>
    </row>
    <row r="376" ht="12.75">
      <c r="E376" s="8"/>
    </row>
    <row r="377" ht="12.75">
      <c r="E377" s="8"/>
    </row>
    <row r="378" ht="12.75">
      <c r="E378" s="8"/>
    </row>
    <row r="379" ht="12.75">
      <c r="E379" s="8"/>
    </row>
    <row r="380" ht="12.75">
      <c r="E380" s="8"/>
    </row>
    <row r="381" ht="12.75">
      <c r="E381" s="8"/>
    </row>
    <row r="382" ht="12.75">
      <c r="E382" s="8"/>
    </row>
    <row r="383" ht="12.75">
      <c r="E383" s="8"/>
    </row>
    <row r="384" ht="12.75">
      <c r="E384" s="8"/>
    </row>
    <row r="385" ht="12.75">
      <c r="E385" s="8"/>
    </row>
    <row r="386" ht="12.75">
      <c r="E386" s="8"/>
    </row>
    <row r="387" ht="12.75">
      <c r="E387" s="8"/>
    </row>
    <row r="388" ht="12.75">
      <c r="E388" s="8"/>
    </row>
    <row r="389" ht="12.75">
      <c r="E389" s="8"/>
    </row>
    <row r="390" ht="12.75">
      <c r="E390" s="8"/>
    </row>
    <row r="391" ht="12.75">
      <c r="E391" s="8"/>
    </row>
    <row r="392" ht="12.75">
      <c r="E392" s="8"/>
    </row>
    <row r="393" ht="12.75">
      <c r="E393" s="8"/>
    </row>
    <row r="394" ht="12.75">
      <c r="E394" s="8"/>
    </row>
    <row r="395" ht="12.75">
      <c r="E395" s="8"/>
    </row>
    <row r="396" ht="12.75">
      <c r="E396" s="8"/>
    </row>
    <row r="397" ht="12.75">
      <c r="E397" s="8"/>
    </row>
    <row r="398" ht="12.75">
      <c r="E398" s="8"/>
    </row>
    <row r="399" ht="12.75">
      <c r="E399" s="8"/>
    </row>
    <row r="400" ht="12.75">
      <c r="E400" s="8"/>
    </row>
    <row r="401" ht="12.75">
      <c r="E401" s="8"/>
    </row>
    <row r="402" ht="12.75">
      <c r="E402" s="8"/>
    </row>
    <row r="403" ht="12.75">
      <c r="E403" s="8"/>
    </row>
    <row r="404" ht="12.75">
      <c r="E404" s="8"/>
    </row>
    <row r="405" ht="12.75">
      <c r="E405" s="8"/>
    </row>
    <row r="406" ht="12.75">
      <c r="E406" s="8"/>
    </row>
    <row r="407" ht="12.75">
      <c r="E407" s="8"/>
    </row>
    <row r="408" ht="12.75">
      <c r="E408" s="8"/>
    </row>
    <row r="409" ht="12.75">
      <c r="E409" s="8"/>
    </row>
    <row r="410" ht="12.75">
      <c r="E410" s="8"/>
    </row>
    <row r="411" ht="12.75">
      <c r="E411" s="8"/>
    </row>
    <row r="412" ht="12.75">
      <c r="E412" s="8"/>
    </row>
    <row r="413" ht="12.75">
      <c r="E413" s="8"/>
    </row>
    <row r="414" ht="12.75">
      <c r="E414" s="8"/>
    </row>
    <row r="415" ht="12.75">
      <c r="E415" s="8"/>
    </row>
    <row r="416" ht="12.75">
      <c r="E416" s="8"/>
    </row>
    <row r="417" ht="12.75">
      <c r="E417" s="8"/>
    </row>
    <row r="418" ht="12.75">
      <c r="E418" s="8"/>
    </row>
    <row r="419" ht="12.75">
      <c r="E419" s="8"/>
    </row>
    <row r="420" ht="12.75">
      <c r="E420" s="8"/>
    </row>
    <row r="421" ht="12.75">
      <c r="E421" s="8"/>
    </row>
    <row r="422" ht="12.75">
      <c r="E422" s="8"/>
    </row>
    <row r="423" ht="12.75">
      <c r="E423" s="8"/>
    </row>
    <row r="424" ht="12.75">
      <c r="E424" s="8"/>
    </row>
    <row r="425" ht="12.75">
      <c r="E425" s="8"/>
    </row>
    <row r="426" ht="12.75">
      <c r="E426" s="8"/>
    </row>
    <row r="427" ht="12.75">
      <c r="E427" s="8"/>
    </row>
    <row r="428" ht="12.75">
      <c r="E428" s="8"/>
    </row>
    <row r="429" ht="12.75">
      <c r="E429" s="8"/>
    </row>
    <row r="430" ht="12.75">
      <c r="E430" s="8"/>
    </row>
    <row r="431" ht="12.75">
      <c r="E431" s="8"/>
    </row>
    <row r="432" ht="12.75">
      <c r="E432" s="8"/>
    </row>
    <row r="433" ht="12.75">
      <c r="E433" s="8"/>
    </row>
    <row r="434" ht="12.75">
      <c r="E434" s="8"/>
    </row>
    <row r="435" ht="12.75">
      <c r="E435" s="8"/>
    </row>
    <row r="436" ht="12.75">
      <c r="E436" s="8"/>
    </row>
    <row r="437" ht="12.75">
      <c r="E437" s="8"/>
    </row>
    <row r="438" ht="12.75">
      <c r="E438" s="8"/>
    </row>
    <row r="439" ht="12.75">
      <c r="E439" s="8"/>
    </row>
    <row r="440" ht="12.75">
      <c r="E440" s="8"/>
    </row>
    <row r="441" ht="12.75">
      <c r="E441" s="8"/>
    </row>
    <row r="442" ht="12.75">
      <c r="E442" s="8"/>
    </row>
    <row r="443" ht="12.75">
      <c r="E443" s="8"/>
    </row>
    <row r="444" ht="12.75">
      <c r="E444" s="8"/>
    </row>
    <row r="445" ht="12.75">
      <c r="E445" s="8"/>
    </row>
    <row r="446" ht="12.75">
      <c r="E446" s="8"/>
    </row>
    <row r="447" ht="12.75">
      <c r="E447" s="8"/>
    </row>
    <row r="448" ht="12.75">
      <c r="E448" s="8"/>
    </row>
    <row r="449" ht="12.75">
      <c r="E449" s="8"/>
    </row>
    <row r="450" ht="12.75">
      <c r="E450" s="8"/>
    </row>
    <row r="451" ht="12.75">
      <c r="E451" s="8"/>
    </row>
    <row r="452" ht="12.75">
      <c r="E452" s="8"/>
    </row>
    <row r="453" ht="12.75">
      <c r="E453" s="8"/>
    </row>
    <row r="454" ht="12.75">
      <c r="E454" s="8"/>
    </row>
    <row r="455" ht="12.75">
      <c r="E455" s="8"/>
    </row>
    <row r="456" ht="12.75">
      <c r="E456" s="8"/>
    </row>
    <row r="457" ht="12.75">
      <c r="E457" s="8"/>
    </row>
    <row r="458" ht="12.75">
      <c r="E458" s="8"/>
    </row>
    <row r="459" ht="12.75">
      <c r="E459" s="8"/>
    </row>
    <row r="460" ht="12.75">
      <c r="E460" s="8"/>
    </row>
    <row r="461" ht="12.75">
      <c r="E461" s="8"/>
    </row>
    <row r="462" ht="12.75">
      <c r="E462" s="8"/>
    </row>
    <row r="463" ht="12.75">
      <c r="E463" s="8"/>
    </row>
    <row r="464" ht="12.75">
      <c r="E464" s="8"/>
    </row>
    <row r="465" ht="12.75">
      <c r="E465" s="8"/>
    </row>
    <row r="466" ht="12.75">
      <c r="E466" s="8"/>
    </row>
    <row r="467" ht="12.75">
      <c r="E467" s="8"/>
    </row>
    <row r="468" ht="12.75">
      <c r="E468" s="8"/>
    </row>
    <row r="469" ht="12.75">
      <c r="E469" s="8"/>
    </row>
    <row r="470" ht="12.75">
      <c r="E470" s="8"/>
    </row>
    <row r="471" ht="12.75">
      <c r="E471" s="8"/>
    </row>
    <row r="472" ht="12.75">
      <c r="E472" s="8"/>
    </row>
    <row r="473" ht="12.75">
      <c r="E473" s="8"/>
    </row>
    <row r="474" ht="12.75">
      <c r="E474" s="8"/>
    </row>
    <row r="475" ht="12.75">
      <c r="E475" s="8"/>
    </row>
    <row r="476" ht="12.75">
      <c r="E476" s="8"/>
    </row>
    <row r="477" ht="12.75">
      <c r="E477" s="8"/>
    </row>
    <row r="478" ht="12.75">
      <c r="E478" s="8"/>
    </row>
    <row r="479" ht="12.75">
      <c r="E479" s="8"/>
    </row>
    <row r="480" ht="12.75">
      <c r="E480" s="8"/>
    </row>
    <row r="481" ht="12.75">
      <c r="E481" s="8"/>
    </row>
    <row r="482" ht="12.75">
      <c r="E482" s="8"/>
    </row>
    <row r="483" ht="12.75">
      <c r="E483" s="8"/>
    </row>
    <row r="484" ht="12.75">
      <c r="E484" s="8"/>
    </row>
    <row r="485" ht="12.75">
      <c r="E485" s="8"/>
    </row>
    <row r="486" ht="12.75">
      <c r="E486" s="8"/>
    </row>
    <row r="487" ht="12.75">
      <c r="E487" s="8"/>
    </row>
    <row r="488" ht="12.75">
      <c r="E488" s="8"/>
    </row>
    <row r="489" ht="12.75">
      <c r="E489" s="8"/>
    </row>
    <row r="490" ht="12.75">
      <c r="E490" s="8"/>
    </row>
    <row r="491" ht="12.75">
      <c r="E491" s="8"/>
    </row>
    <row r="492" ht="12.75">
      <c r="E492" s="8"/>
    </row>
    <row r="493" ht="12.75">
      <c r="E493" s="8"/>
    </row>
    <row r="494" ht="12.75">
      <c r="E494" s="8"/>
    </row>
    <row r="495" ht="12.75">
      <c r="E495" s="8"/>
    </row>
    <row r="496" ht="12.75">
      <c r="E496" s="8"/>
    </row>
    <row r="497" ht="12.75"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  <row r="548" ht="12.75">
      <c r="E548" s="8"/>
    </row>
    <row r="549" ht="12.75">
      <c r="E549" s="8"/>
    </row>
    <row r="550" ht="12.75">
      <c r="E550" s="8"/>
    </row>
    <row r="551" ht="12.75">
      <c r="E551" s="8"/>
    </row>
    <row r="552" ht="12.75">
      <c r="E552" s="8"/>
    </row>
    <row r="553" ht="12.75">
      <c r="E553" s="8"/>
    </row>
    <row r="554" ht="12.75">
      <c r="E554" s="8"/>
    </row>
    <row r="555" ht="12.75">
      <c r="E555" s="8"/>
    </row>
    <row r="556" ht="12.75">
      <c r="E556" s="8"/>
    </row>
    <row r="557" ht="12.75">
      <c r="E557" s="8"/>
    </row>
    <row r="558" ht="12.75">
      <c r="E558" s="8"/>
    </row>
    <row r="559" ht="12.75">
      <c r="E559" s="8"/>
    </row>
    <row r="560" ht="12.75">
      <c r="E560" s="8"/>
    </row>
    <row r="561" ht="12.75">
      <c r="E561" s="8"/>
    </row>
    <row r="562" ht="12.75">
      <c r="E562" s="8"/>
    </row>
    <row r="563" ht="12.75">
      <c r="E563" s="8"/>
    </row>
    <row r="564" ht="12.75">
      <c r="E564" s="8"/>
    </row>
    <row r="565" ht="12.75">
      <c r="E565" s="8"/>
    </row>
    <row r="566" ht="12.75">
      <c r="E566" s="8"/>
    </row>
    <row r="567" ht="12.75">
      <c r="E567" s="8"/>
    </row>
    <row r="568" ht="12.75">
      <c r="E568" s="8"/>
    </row>
    <row r="569" ht="12.75">
      <c r="E569" s="8"/>
    </row>
    <row r="570" ht="12.75">
      <c r="E570" s="8"/>
    </row>
    <row r="571" ht="12.75">
      <c r="E571" s="8"/>
    </row>
    <row r="572" ht="12.75">
      <c r="E572" s="8"/>
    </row>
    <row r="573" ht="12.75">
      <c r="E573" s="8"/>
    </row>
    <row r="574" ht="12.75">
      <c r="E574" s="8"/>
    </row>
    <row r="575" ht="12.75">
      <c r="E575" s="8"/>
    </row>
    <row r="576" ht="12.75">
      <c r="E576" s="8"/>
    </row>
    <row r="577" ht="12.75">
      <c r="E577" s="8"/>
    </row>
    <row r="578" ht="12.75">
      <c r="E578" s="8"/>
    </row>
    <row r="579" ht="12.75">
      <c r="E579" s="8"/>
    </row>
    <row r="580" ht="12.75">
      <c r="E580" s="8"/>
    </row>
    <row r="581" ht="12.75">
      <c r="E581" s="8"/>
    </row>
    <row r="582" ht="12.75">
      <c r="E582" s="8"/>
    </row>
    <row r="583" ht="12.75">
      <c r="E583" s="8"/>
    </row>
    <row r="584" ht="12.75">
      <c r="E584" s="8"/>
    </row>
    <row r="585" ht="12.75">
      <c r="E585" s="8"/>
    </row>
    <row r="586" ht="12.75">
      <c r="E586" s="8"/>
    </row>
    <row r="587" ht="12.75">
      <c r="E587" s="8"/>
    </row>
    <row r="588" ht="12.75">
      <c r="E588" s="8"/>
    </row>
    <row r="589" ht="12.75">
      <c r="E589" s="8"/>
    </row>
    <row r="590" ht="12.75">
      <c r="E590" s="8"/>
    </row>
    <row r="591" ht="12.75">
      <c r="E591" s="8"/>
    </row>
    <row r="592" ht="12.75">
      <c r="E592" s="8"/>
    </row>
    <row r="593" ht="12.75">
      <c r="E593" s="8"/>
    </row>
    <row r="594" ht="12.75">
      <c r="E594" s="8"/>
    </row>
    <row r="595" ht="12.75">
      <c r="E595" s="8"/>
    </row>
    <row r="596" ht="12.75">
      <c r="E596" s="8"/>
    </row>
    <row r="597" ht="12.75">
      <c r="E597" s="8"/>
    </row>
    <row r="598" ht="12.75">
      <c r="E598" s="8"/>
    </row>
    <row r="599" ht="12.75">
      <c r="E599" s="8"/>
    </row>
    <row r="600" ht="12.75">
      <c r="E600" s="8"/>
    </row>
    <row r="601" ht="12.75">
      <c r="E601" s="8"/>
    </row>
    <row r="602" ht="12.75">
      <c r="E602" s="8"/>
    </row>
    <row r="603" ht="12.75">
      <c r="E603" s="8"/>
    </row>
    <row r="604" ht="12.75">
      <c r="E604" s="8"/>
    </row>
    <row r="605" ht="12.75">
      <c r="E605" s="8"/>
    </row>
    <row r="606" ht="12.75">
      <c r="E606" s="8"/>
    </row>
    <row r="607" ht="12.75">
      <c r="E607" s="8"/>
    </row>
    <row r="608" ht="12.75">
      <c r="E608" s="8"/>
    </row>
    <row r="609" ht="12.75">
      <c r="E609" s="8"/>
    </row>
    <row r="610" ht="12.75">
      <c r="E610" s="8"/>
    </row>
    <row r="611" ht="12.75">
      <c r="E611" s="8"/>
    </row>
    <row r="612" ht="12.75">
      <c r="E612" s="8"/>
    </row>
    <row r="613" ht="12.75">
      <c r="E613" s="8"/>
    </row>
    <row r="614" ht="12.75">
      <c r="E614" s="8"/>
    </row>
    <row r="615" ht="12.75">
      <c r="E615" s="8"/>
    </row>
    <row r="616" ht="12.75">
      <c r="E616" s="8"/>
    </row>
    <row r="617" ht="12.75">
      <c r="E617" s="8"/>
    </row>
    <row r="618" ht="12.75">
      <c r="E618" s="8"/>
    </row>
    <row r="619" ht="12.75">
      <c r="E619" s="8"/>
    </row>
    <row r="620" ht="12.75">
      <c r="E620" s="8"/>
    </row>
    <row r="621" ht="12.75">
      <c r="E621" s="8"/>
    </row>
    <row r="622" ht="12.75">
      <c r="E622" s="8"/>
    </row>
    <row r="623" ht="12.75">
      <c r="E623" s="8"/>
    </row>
    <row r="624" ht="12.75">
      <c r="E624" s="8"/>
    </row>
    <row r="625" ht="12.75">
      <c r="E625" s="8"/>
    </row>
    <row r="626" ht="12.75">
      <c r="E626" s="8"/>
    </row>
    <row r="627" ht="12.75">
      <c r="E627" s="8"/>
    </row>
    <row r="628" ht="12.75">
      <c r="E628" s="8"/>
    </row>
    <row r="629" ht="12.75">
      <c r="E629" s="8"/>
    </row>
    <row r="630" ht="12.75">
      <c r="E630" s="8"/>
    </row>
    <row r="631" ht="12.75">
      <c r="E631" s="8"/>
    </row>
    <row r="632" ht="12.75">
      <c r="E632" s="8"/>
    </row>
    <row r="633" ht="12.75">
      <c r="E633" s="8"/>
    </row>
    <row r="634" ht="12.75">
      <c r="E634" s="8"/>
    </row>
    <row r="635" ht="12.75">
      <c r="E635" s="8"/>
    </row>
    <row r="636" ht="12.75">
      <c r="E636" s="8"/>
    </row>
    <row r="637" ht="12.75">
      <c r="E637" s="8"/>
    </row>
    <row r="638" ht="12.75">
      <c r="E638" s="8"/>
    </row>
    <row r="639" ht="12.75">
      <c r="E639" s="8"/>
    </row>
    <row r="640" ht="12.75">
      <c r="E640" s="8"/>
    </row>
    <row r="641" ht="12.75">
      <c r="E641" s="8"/>
    </row>
    <row r="642" ht="12.75">
      <c r="E642" s="8"/>
    </row>
    <row r="643" ht="12.75">
      <c r="E643" s="8"/>
    </row>
    <row r="644" ht="12.75">
      <c r="E644" s="8"/>
    </row>
    <row r="645" ht="12.75">
      <c r="E645" s="8"/>
    </row>
    <row r="646" ht="12.75">
      <c r="E646" s="8"/>
    </row>
    <row r="647" ht="12.75">
      <c r="E647" s="8"/>
    </row>
    <row r="648" ht="12.75">
      <c r="E648" s="8"/>
    </row>
    <row r="649" ht="12.75">
      <c r="E649" s="8"/>
    </row>
    <row r="650" ht="12.75">
      <c r="E650" s="8"/>
    </row>
    <row r="651" ht="12.75">
      <c r="E651" s="8"/>
    </row>
    <row r="652" ht="12.75">
      <c r="E652" s="8"/>
    </row>
    <row r="653" ht="12.75">
      <c r="E653" s="8"/>
    </row>
    <row r="654" ht="12.75">
      <c r="E654" s="8"/>
    </row>
    <row r="655" ht="12.75">
      <c r="E655" s="8"/>
    </row>
    <row r="656" ht="12.75">
      <c r="E656" s="8"/>
    </row>
    <row r="657" ht="12.75">
      <c r="E657" s="8"/>
    </row>
    <row r="658" ht="12.75">
      <c r="E658" s="8"/>
    </row>
    <row r="659" ht="12.75">
      <c r="E659" s="8"/>
    </row>
    <row r="660" ht="12.75">
      <c r="E660" s="8"/>
    </row>
    <row r="661" ht="12.75">
      <c r="E661" s="8"/>
    </row>
    <row r="662" ht="12.75">
      <c r="E662" s="8"/>
    </row>
    <row r="663" ht="12.75">
      <c r="E663" s="8"/>
    </row>
    <row r="664" ht="12.75">
      <c r="E664" s="8"/>
    </row>
    <row r="665" ht="12.75">
      <c r="E665" s="8"/>
    </row>
    <row r="666" ht="12.75">
      <c r="E666" s="8"/>
    </row>
    <row r="667" ht="12.75">
      <c r="E667" s="8"/>
    </row>
    <row r="668" ht="12.75">
      <c r="E668" s="8"/>
    </row>
    <row r="669" ht="12.75">
      <c r="E669" s="8"/>
    </row>
    <row r="670" ht="12.75">
      <c r="E670" s="8"/>
    </row>
    <row r="671" ht="12.75">
      <c r="E671" s="8"/>
    </row>
    <row r="672" ht="12.75">
      <c r="E672" s="8"/>
    </row>
    <row r="673" ht="12.75">
      <c r="E673" s="8"/>
    </row>
    <row r="674" ht="12.75">
      <c r="E674" s="8"/>
    </row>
    <row r="675" ht="12.75">
      <c r="E675" s="8"/>
    </row>
    <row r="676" ht="12.75">
      <c r="E676" s="8"/>
    </row>
    <row r="677" ht="12.75">
      <c r="E677" s="8"/>
    </row>
    <row r="678" ht="12.75">
      <c r="E678" s="8"/>
    </row>
    <row r="679" ht="12.75">
      <c r="E679" s="8"/>
    </row>
    <row r="680" ht="12.75">
      <c r="E680" s="8"/>
    </row>
    <row r="681" ht="12.75">
      <c r="E681" s="8"/>
    </row>
    <row r="682" ht="12.75">
      <c r="E682" s="8"/>
    </row>
    <row r="683" ht="12.75">
      <c r="E683" s="8"/>
    </row>
    <row r="684" ht="12.75">
      <c r="E684" s="8"/>
    </row>
    <row r="685" ht="12.75">
      <c r="E685" s="8"/>
    </row>
    <row r="686" ht="12.75">
      <c r="E686" s="8"/>
    </row>
    <row r="687" ht="12.75">
      <c r="E687" s="8"/>
    </row>
    <row r="688" ht="12.75">
      <c r="E688" s="8"/>
    </row>
    <row r="689" ht="12.75">
      <c r="E689" s="8"/>
    </row>
    <row r="690" ht="12.75">
      <c r="E690" s="8"/>
    </row>
    <row r="691" ht="12.75">
      <c r="E691" s="8"/>
    </row>
    <row r="692" ht="12.75">
      <c r="E692" s="8"/>
    </row>
    <row r="693" ht="12.75">
      <c r="E693" s="8"/>
    </row>
    <row r="694" ht="12.75">
      <c r="E694" s="8"/>
    </row>
    <row r="695" ht="12.75">
      <c r="E695" s="8"/>
    </row>
    <row r="696" ht="12.75">
      <c r="E696" s="8"/>
    </row>
    <row r="697" ht="12.75">
      <c r="E697" s="8"/>
    </row>
    <row r="698" ht="12.75">
      <c r="E698" s="8"/>
    </row>
    <row r="699" ht="12.75">
      <c r="E699" s="8"/>
    </row>
    <row r="700" ht="12.75">
      <c r="E700" s="8"/>
    </row>
    <row r="701" ht="12.75">
      <c r="E701" s="8"/>
    </row>
    <row r="702" ht="12.75">
      <c r="E702" s="8"/>
    </row>
    <row r="703" ht="12.75">
      <c r="E703" s="8"/>
    </row>
    <row r="704" ht="12.75">
      <c r="E704" s="8"/>
    </row>
    <row r="705" ht="12.75">
      <c r="E705" s="8"/>
    </row>
    <row r="706" ht="12.75">
      <c r="E706" s="8"/>
    </row>
    <row r="707" ht="12.75">
      <c r="E707" s="8"/>
    </row>
    <row r="708" ht="12.75">
      <c r="E708" s="8"/>
    </row>
    <row r="709" ht="12.75">
      <c r="E709" s="8"/>
    </row>
    <row r="710" ht="12.75">
      <c r="E710" s="8"/>
    </row>
    <row r="711" ht="12.75">
      <c r="E711" s="8"/>
    </row>
    <row r="712" ht="12.75">
      <c r="E712" s="8"/>
    </row>
    <row r="713" ht="12.75">
      <c r="E713" s="8"/>
    </row>
    <row r="714" ht="12.75">
      <c r="E714" s="8"/>
    </row>
    <row r="715" ht="12.75">
      <c r="E715" s="8"/>
    </row>
    <row r="716" ht="12.75">
      <c r="E716" s="8"/>
    </row>
    <row r="717" ht="12.75">
      <c r="E717" s="8"/>
    </row>
    <row r="718" ht="12.75">
      <c r="E718" s="8"/>
    </row>
    <row r="719" ht="12.75">
      <c r="E719" s="8"/>
    </row>
    <row r="720" ht="12.75">
      <c r="E720" s="8"/>
    </row>
    <row r="721" ht="12.75">
      <c r="E721" s="8"/>
    </row>
    <row r="722" ht="12.75">
      <c r="E722" s="8"/>
    </row>
    <row r="723" ht="12.75">
      <c r="E723" s="8"/>
    </row>
    <row r="724" ht="12.75">
      <c r="E724" s="8"/>
    </row>
    <row r="725" ht="12.75">
      <c r="E725" s="8"/>
    </row>
    <row r="726" ht="12.75">
      <c r="E726" s="8"/>
    </row>
    <row r="727" ht="12.75">
      <c r="E727" s="8"/>
    </row>
    <row r="728" ht="12.75">
      <c r="E728" s="8"/>
    </row>
    <row r="729" ht="12.75">
      <c r="E729" s="8"/>
    </row>
    <row r="730" ht="12.75">
      <c r="E730" s="8"/>
    </row>
    <row r="731" ht="12.75">
      <c r="E731" s="8"/>
    </row>
    <row r="732" ht="12.75">
      <c r="E732" s="8"/>
    </row>
    <row r="733" ht="12.75">
      <c r="E733" s="8"/>
    </row>
    <row r="734" ht="12.75">
      <c r="E734" s="8"/>
    </row>
    <row r="735" ht="12.75">
      <c r="E735" s="8"/>
    </row>
    <row r="736" ht="12.75">
      <c r="E736" s="8"/>
    </row>
    <row r="737" ht="12.75">
      <c r="E737" s="8"/>
    </row>
    <row r="738" ht="12.75">
      <c r="E738" s="8"/>
    </row>
    <row r="739" ht="12.75">
      <c r="E739" s="8"/>
    </row>
    <row r="740" ht="12.75">
      <c r="E740" s="8"/>
    </row>
    <row r="741" ht="12.75">
      <c r="E741" s="8"/>
    </row>
    <row r="742" ht="12.75">
      <c r="E742" s="8"/>
    </row>
    <row r="743" ht="12.75">
      <c r="E743" s="8"/>
    </row>
    <row r="744" ht="12.75">
      <c r="E744" s="8"/>
    </row>
    <row r="745" ht="12.75">
      <c r="E745" s="8"/>
    </row>
    <row r="746" ht="12.75">
      <c r="E746" s="8"/>
    </row>
    <row r="747" ht="12.75">
      <c r="E747" s="8"/>
    </row>
    <row r="748" ht="12.75">
      <c r="E748" s="8"/>
    </row>
    <row r="749" ht="12.75">
      <c r="E749" s="8"/>
    </row>
    <row r="750" ht="12.75">
      <c r="E750" s="8"/>
    </row>
    <row r="751" ht="12.75">
      <c r="E751" s="8"/>
    </row>
    <row r="752" ht="12.75">
      <c r="E752" s="8"/>
    </row>
    <row r="753" ht="12.75">
      <c r="E753" s="8"/>
    </row>
    <row r="754" ht="12.75">
      <c r="E754" s="8"/>
    </row>
    <row r="755" ht="12.75">
      <c r="E755" s="8"/>
    </row>
    <row r="756" ht="12.75">
      <c r="E756" s="8"/>
    </row>
    <row r="757" ht="12.75">
      <c r="E757" s="8"/>
    </row>
    <row r="758" ht="12.75">
      <c r="E758" s="8"/>
    </row>
    <row r="759" ht="12.75">
      <c r="E759" s="8"/>
    </row>
    <row r="760" ht="12.75">
      <c r="E760" s="8"/>
    </row>
    <row r="761" ht="12.75">
      <c r="E761" s="8"/>
    </row>
    <row r="762" ht="12.75">
      <c r="E762" s="8"/>
    </row>
    <row r="763" ht="12.75">
      <c r="E763" s="8"/>
    </row>
    <row r="764" ht="12.75">
      <c r="E764" s="8"/>
    </row>
    <row r="765" ht="12.75">
      <c r="E765" s="8"/>
    </row>
    <row r="766" ht="12.75">
      <c r="E766" s="8"/>
    </row>
    <row r="767" ht="12.75">
      <c r="E767" s="8"/>
    </row>
    <row r="768" ht="12.75">
      <c r="E768" s="8"/>
    </row>
    <row r="769" ht="12.75">
      <c r="E769" s="8"/>
    </row>
    <row r="770" ht="12.75">
      <c r="E770" s="8"/>
    </row>
    <row r="771" ht="12.75">
      <c r="E771" s="8"/>
    </row>
    <row r="772" ht="12.75">
      <c r="E772" s="8"/>
    </row>
    <row r="773" ht="12.75">
      <c r="E773" s="8"/>
    </row>
    <row r="774" ht="12.75">
      <c r="E774" s="8"/>
    </row>
    <row r="775" ht="12.75">
      <c r="E775" s="8"/>
    </row>
    <row r="776" ht="12.75">
      <c r="E776" s="8"/>
    </row>
    <row r="777" ht="12.75">
      <c r="E777" s="8"/>
    </row>
    <row r="778" ht="12.75">
      <c r="E778" s="8"/>
    </row>
    <row r="779" ht="12.75">
      <c r="E779" s="8"/>
    </row>
    <row r="780" ht="12.75">
      <c r="E780" s="8"/>
    </row>
    <row r="781" ht="12.75">
      <c r="E781" s="8"/>
    </row>
    <row r="782" ht="12.75">
      <c r="E782" s="8"/>
    </row>
    <row r="783" ht="12.75">
      <c r="E783" s="8"/>
    </row>
    <row r="784" ht="12.75">
      <c r="E784" s="8"/>
    </row>
    <row r="785" ht="12.75">
      <c r="E785" s="8"/>
    </row>
    <row r="786" ht="12.75">
      <c r="E786" s="8"/>
    </row>
    <row r="787" ht="12.75">
      <c r="E787" s="8"/>
    </row>
    <row r="788" ht="12.75">
      <c r="E788" s="8"/>
    </row>
    <row r="789" ht="12.75">
      <c r="E789" s="8"/>
    </row>
    <row r="790" ht="12.75">
      <c r="E790" s="8"/>
    </row>
    <row r="791" ht="12.75">
      <c r="E791" s="8"/>
    </row>
    <row r="792" ht="12.75">
      <c r="E792" s="8"/>
    </row>
    <row r="793" ht="12.75">
      <c r="E793" s="8"/>
    </row>
    <row r="794" ht="12.75">
      <c r="E794" s="8"/>
    </row>
    <row r="795" ht="12.75">
      <c r="E795" s="8"/>
    </row>
    <row r="796" ht="12.75">
      <c r="E796" s="8"/>
    </row>
    <row r="797" ht="12.75">
      <c r="E797" s="8"/>
    </row>
    <row r="798" ht="12.75">
      <c r="E798" s="8"/>
    </row>
    <row r="799" ht="12.75">
      <c r="E799" s="8"/>
    </row>
    <row r="800" ht="12.75">
      <c r="E800" s="8"/>
    </row>
    <row r="801" ht="12.75">
      <c r="E801" s="8"/>
    </row>
    <row r="802" ht="12.75">
      <c r="E802" s="8"/>
    </row>
    <row r="803" ht="12.75">
      <c r="E803" s="8"/>
    </row>
    <row r="804" ht="12.75">
      <c r="E804" s="8"/>
    </row>
    <row r="805" ht="12.75">
      <c r="E805" s="8"/>
    </row>
    <row r="806" ht="12.75">
      <c r="E806" s="8"/>
    </row>
    <row r="807" ht="12.75">
      <c r="E807" s="8"/>
    </row>
    <row r="808" ht="12.75">
      <c r="E808" s="8"/>
    </row>
    <row r="809" ht="12.75">
      <c r="E809" s="8"/>
    </row>
    <row r="810" ht="12.75">
      <c r="E810" s="8"/>
    </row>
    <row r="811" ht="12.75">
      <c r="E811" s="8"/>
    </row>
    <row r="812" ht="12.75">
      <c r="E812" s="8"/>
    </row>
    <row r="813" ht="12.75">
      <c r="E813" s="8"/>
    </row>
    <row r="814" ht="12.75">
      <c r="E814" s="8"/>
    </row>
    <row r="815" ht="12.75">
      <c r="E815" s="8"/>
    </row>
    <row r="816" ht="12.75">
      <c r="E816" s="8"/>
    </row>
    <row r="817" ht="12.75">
      <c r="E817" s="8"/>
    </row>
    <row r="818" ht="12.75">
      <c r="E818" s="8"/>
    </row>
    <row r="819" ht="12.75">
      <c r="E819" s="8"/>
    </row>
    <row r="820" ht="12.75">
      <c r="E820" s="8"/>
    </row>
    <row r="821" ht="12.75">
      <c r="E821" s="8"/>
    </row>
    <row r="822" ht="12.75">
      <c r="E822" s="8"/>
    </row>
    <row r="823" ht="12.75">
      <c r="E823" s="8"/>
    </row>
    <row r="824" ht="12.75">
      <c r="E824" s="8"/>
    </row>
    <row r="825" ht="12.75">
      <c r="E825" s="8"/>
    </row>
    <row r="826" ht="12.75">
      <c r="E826" s="8"/>
    </row>
    <row r="827" ht="12.75">
      <c r="E827" s="8"/>
    </row>
    <row r="828" ht="12.75">
      <c r="E828" s="8"/>
    </row>
    <row r="829" ht="12.75">
      <c r="E829" s="8"/>
    </row>
    <row r="830" ht="12.75">
      <c r="E830" s="8"/>
    </row>
    <row r="831" ht="12.75">
      <c r="E831" s="8"/>
    </row>
    <row r="832" ht="12.75">
      <c r="E832" s="8"/>
    </row>
    <row r="833" ht="12.75">
      <c r="E833" s="8"/>
    </row>
    <row r="834" ht="12.75">
      <c r="E834" s="8"/>
    </row>
    <row r="835" ht="12.75">
      <c r="E835" s="8"/>
    </row>
    <row r="836" ht="12.75">
      <c r="E836" s="8"/>
    </row>
    <row r="837" ht="12.75">
      <c r="E837" s="8"/>
    </row>
    <row r="838" ht="12.75">
      <c r="E838" s="8"/>
    </row>
    <row r="839" ht="12.75">
      <c r="E839" s="8"/>
    </row>
    <row r="840" ht="12.75">
      <c r="E840" s="8"/>
    </row>
    <row r="841" ht="12.75">
      <c r="E841" s="8"/>
    </row>
    <row r="842" ht="12.75">
      <c r="E842" s="8"/>
    </row>
    <row r="843" ht="12.75">
      <c r="E843" s="8"/>
    </row>
    <row r="844" ht="12.75">
      <c r="E844" s="8"/>
    </row>
    <row r="845" ht="12.75">
      <c r="E845" s="8"/>
    </row>
    <row r="846" ht="12.75">
      <c r="E846" s="8"/>
    </row>
    <row r="847" ht="12.75">
      <c r="E847" s="8"/>
    </row>
    <row r="848" ht="12.75">
      <c r="E848" s="8"/>
    </row>
    <row r="849" ht="12.75">
      <c r="E849" s="8"/>
    </row>
    <row r="850" ht="12.75">
      <c r="E850" s="8"/>
    </row>
    <row r="851" ht="12.75">
      <c r="E851" s="8"/>
    </row>
  </sheetData>
  <mergeCells count="1">
    <mergeCell ref="A17:N17"/>
  </mergeCells>
  <printOptions gridLines="1"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&amp;L&amp;F/&amp;A&amp;C&amp;D&amp;R&amp;P/&amp;N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2003-01-22T13:00:46Z</cp:lastPrinted>
  <dcterms:created xsi:type="dcterms:W3CDTF">2001-12-18T12:46:24Z</dcterms:created>
  <dcterms:modified xsi:type="dcterms:W3CDTF">2003-01-22T13:06:32Z</dcterms:modified>
  <cp:category/>
  <cp:version/>
  <cp:contentType/>
  <cp:contentStatus/>
</cp:coreProperties>
</file>